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arolina\Desktop\publikacje\Składane w całość\"/>
    </mc:Choice>
  </mc:AlternateContent>
  <xr:revisionPtr revIDLastSave="0" documentId="13_ncr:1_{933CF8DF-EE1F-4A80-AEFE-AA1B0C02DDE9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protein expression level" sheetId="1" r:id="rId1"/>
    <sheet name="protein colocalisation level" sheetId="5" r:id="rId2"/>
    <sheet name="drug colocalisation level" sheetId="6" r:id="rId3"/>
    <sheet name="colocalisation AC iABC" sheetId="7" r:id="rId4"/>
    <sheet name="Resasurin" sheetId="14" r:id="rId5"/>
    <sheet name="siABCC colocalisation level" sheetId="8" r:id="rId6"/>
    <sheet name="siABCC lysosomal accumulation" sheetId="9" r:id="rId7"/>
    <sheet name="siABCC cells accumulation" sheetId="1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1" l="1"/>
  <c r="AE11" i="11"/>
  <c r="AF20" i="11" s="1"/>
  <c r="AC11" i="11"/>
  <c r="AB11" i="11"/>
  <c r="AA11" i="11"/>
  <c r="Z11" i="11"/>
  <c r="AC20" i="11" s="1"/>
  <c r="W11" i="11"/>
  <c r="X20" i="11" s="1"/>
  <c r="R11" i="11"/>
  <c r="S21" i="11" s="1"/>
  <c r="O11" i="11"/>
  <c r="P20" i="11" s="1"/>
  <c r="M11" i="11"/>
  <c r="L11" i="11"/>
  <c r="K11" i="11"/>
  <c r="J11" i="11"/>
  <c r="M20" i="11" s="1"/>
  <c r="H11" i="11"/>
  <c r="G11" i="11"/>
  <c r="H20" i="11" s="1"/>
  <c r="D11" i="11"/>
  <c r="C11" i="11"/>
  <c r="B11" i="11"/>
  <c r="A11" i="11"/>
  <c r="B20" i="11" s="1"/>
  <c r="J15" i="11" l="1"/>
  <c r="J19" i="11"/>
  <c r="O20" i="11"/>
  <c r="Z16" i="11"/>
  <c r="AE15" i="11"/>
  <c r="O19" i="11"/>
  <c r="Z14" i="11"/>
  <c r="J16" i="11"/>
  <c r="J17" i="11"/>
  <c r="AE19" i="11"/>
  <c r="AE20" i="11"/>
  <c r="O14" i="11"/>
  <c r="AE16" i="11"/>
  <c r="Z20" i="11"/>
  <c r="AE14" i="11"/>
  <c r="O16" i="11"/>
  <c r="O18" i="11"/>
  <c r="J20" i="11"/>
  <c r="R14" i="11"/>
  <c r="T21" i="11"/>
  <c r="R15" i="11"/>
  <c r="T17" i="11"/>
  <c r="T15" i="11"/>
  <c r="Z17" i="11"/>
  <c r="T18" i="11"/>
  <c r="T14" i="11"/>
  <c r="U15" i="11"/>
  <c r="AE17" i="11"/>
  <c r="Z18" i="11"/>
  <c r="T19" i="11"/>
  <c r="J14" i="11"/>
  <c r="U14" i="11"/>
  <c r="O15" i="11"/>
  <c r="Z15" i="11"/>
  <c r="T16" i="11"/>
  <c r="O17" i="11"/>
  <c r="J18" i="11"/>
  <c r="AE18" i="11"/>
  <c r="Z19" i="11"/>
  <c r="T20" i="11"/>
  <c r="C15" i="11"/>
  <c r="D14" i="11"/>
  <c r="K14" i="11"/>
  <c r="P14" i="11"/>
  <c r="AA14" i="11"/>
  <c r="AF14" i="11"/>
  <c r="D15" i="11"/>
  <c r="K15" i="11"/>
  <c r="P15" i="11"/>
  <c r="AA15" i="11"/>
  <c r="AF15" i="11"/>
  <c r="D16" i="11"/>
  <c r="K16" i="11"/>
  <c r="P16" i="11"/>
  <c r="U16" i="11"/>
  <c r="AA16" i="11"/>
  <c r="AF16" i="11"/>
  <c r="D17" i="11"/>
  <c r="K17" i="11"/>
  <c r="P17" i="11"/>
  <c r="U17" i="11"/>
  <c r="AA17" i="11"/>
  <c r="AF17" i="11"/>
  <c r="D18" i="11"/>
  <c r="K18" i="11"/>
  <c r="P18" i="11"/>
  <c r="U18" i="11"/>
  <c r="AA18" i="11"/>
  <c r="AF18" i="11"/>
  <c r="D19" i="11"/>
  <c r="K19" i="11"/>
  <c r="P19" i="11"/>
  <c r="U19" i="11"/>
  <c r="AA19" i="11"/>
  <c r="AF19" i="11"/>
  <c r="D20" i="11"/>
  <c r="K20" i="11"/>
  <c r="U20" i="11"/>
  <c r="AA20" i="11"/>
  <c r="U21" i="11"/>
  <c r="C18" i="11"/>
  <c r="C20" i="11"/>
  <c r="A14" i="11"/>
  <c r="G14" i="11"/>
  <c r="L14" i="11"/>
  <c r="W14" i="11"/>
  <c r="A15" i="11"/>
  <c r="G15" i="11"/>
  <c r="L15" i="11"/>
  <c r="W15" i="11"/>
  <c r="AB15" i="11"/>
  <c r="A16" i="11"/>
  <c r="G16" i="11"/>
  <c r="L16" i="11"/>
  <c r="R16" i="11"/>
  <c r="W16" i="11"/>
  <c r="AB16" i="11"/>
  <c r="A17" i="11"/>
  <c r="G17" i="11"/>
  <c r="L17" i="11"/>
  <c r="R17" i="11"/>
  <c r="W17" i="11"/>
  <c r="AB17" i="11"/>
  <c r="A18" i="11"/>
  <c r="G18" i="11"/>
  <c r="L18" i="11"/>
  <c r="R18" i="11"/>
  <c r="W18" i="11"/>
  <c r="AB18" i="11"/>
  <c r="A19" i="11"/>
  <c r="G19" i="11"/>
  <c r="L19" i="11"/>
  <c r="R19" i="11"/>
  <c r="W19" i="11"/>
  <c r="AB19" i="11"/>
  <c r="A20" i="11"/>
  <c r="G20" i="11"/>
  <c r="L20" i="11"/>
  <c r="R20" i="11"/>
  <c r="W20" i="11"/>
  <c r="AB20" i="11"/>
  <c r="R21" i="11"/>
  <c r="C14" i="11"/>
  <c r="C16" i="11"/>
  <c r="C17" i="11"/>
  <c r="C19" i="11"/>
  <c r="AB14" i="11"/>
  <c r="B14" i="11"/>
  <c r="H14" i="11"/>
  <c r="M14" i="11"/>
  <c r="S14" i="11"/>
  <c r="X14" i="11"/>
  <c r="AC14" i="11"/>
  <c r="B15" i="11"/>
  <c r="H15" i="11"/>
  <c r="M15" i="11"/>
  <c r="S15" i="11"/>
  <c r="X15" i="11"/>
  <c r="AC15" i="11"/>
  <c r="B16" i="11"/>
  <c r="H16" i="11"/>
  <c r="M16" i="11"/>
  <c r="S16" i="11"/>
  <c r="X16" i="11"/>
  <c r="AC16" i="11"/>
  <c r="B17" i="11"/>
  <c r="H17" i="11"/>
  <c r="M17" i="11"/>
  <c r="S17" i="11"/>
  <c r="X17" i="11"/>
  <c r="AC17" i="11"/>
  <c r="B18" i="11"/>
  <c r="H18" i="11"/>
  <c r="M18" i="11"/>
  <c r="S18" i="11"/>
  <c r="X18" i="11"/>
  <c r="AC18" i="11"/>
  <c r="B19" i="11"/>
  <c r="H19" i="11"/>
  <c r="M19" i="11"/>
  <c r="S19" i="11"/>
  <c r="X19" i="11"/>
  <c r="AC19" i="11"/>
  <c r="S20" i="11"/>
  <c r="AE22" i="11" l="1"/>
  <c r="Z22" i="11"/>
  <c r="O22" i="11"/>
  <c r="J22" i="11"/>
  <c r="R22" i="11"/>
  <c r="U22" i="11"/>
  <c r="AF22" i="11"/>
  <c r="T22" i="11"/>
  <c r="M22" i="11"/>
  <c r="W22" i="11"/>
  <c r="H22" i="11"/>
  <c r="AA22" i="11"/>
  <c r="X22" i="11"/>
  <c r="B22" i="11"/>
  <c r="G22" i="11"/>
  <c r="P22" i="11"/>
  <c r="D22" i="11"/>
  <c r="AC22" i="11"/>
  <c r="L22" i="11"/>
  <c r="S22" i="11"/>
  <c r="AB22" i="11"/>
  <c r="C22" i="11"/>
  <c r="A22" i="11"/>
  <c r="K22" i="11"/>
  <c r="J17" i="9" l="1"/>
  <c r="G17" i="9"/>
  <c r="F17" i="9"/>
  <c r="I17" i="9" s="1"/>
  <c r="E17" i="9"/>
  <c r="G16" i="9"/>
  <c r="J16" i="9" s="1"/>
  <c r="F16" i="9"/>
  <c r="E16" i="9"/>
  <c r="G15" i="9"/>
  <c r="F15" i="9"/>
  <c r="E15" i="9"/>
  <c r="J14" i="9"/>
  <c r="I14" i="9"/>
  <c r="G14" i="9"/>
  <c r="J15" i="9" s="1"/>
  <c r="F14" i="9"/>
  <c r="I16" i="9" s="1"/>
  <c r="E14" i="9"/>
  <c r="H14" i="9" s="1"/>
  <c r="J8" i="9"/>
  <c r="G8" i="9"/>
  <c r="F8" i="9"/>
  <c r="I8" i="9" s="1"/>
  <c r="E8" i="9"/>
  <c r="G7" i="9"/>
  <c r="J7" i="9" s="1"/>
  <c r="F7" i="9"/>
  <c r="E7" i="9"/>
  <c r="G6" i="9"/>
  <c r="F6" i="9"/>
  <c r="E6" i="9"/>
  <c r="J5" i="9"/>
  <c r="I5" i="9"/>
  <c r="G5" i="9"/>
  <c r="J6" i="9" s="1"/>
  <c r="F5" i="9"/>
  <c r="I7" i="9" s="1"/>
  <c r="E5" i="9"/>
  <c r="H5" i="9" s="1"/>
  <c r="L14" i="9" l="1"/>
  <c r="M14" i="9" s="1"/>
  <c r="K14" i="9"/>
  <c r="L5" i="9"/>
  <c r="M5" i="9" s="1"/>
  <c r="K5" i="9"/>
  <c r="H6" i="9"/>
  <c r="H15" i="9"/>
  <c r="I6" i="9"/>
  <c r="H7" i="9"/>
  <c r="I15" i="9"/>
  <c r="H16" i="9"/>
  <c r="H8" i="9"/>
  <c r="H17" i="9"/>
  <c r="L17" i="9" l="1"/>
  <c r="M17" i="9" s="1"/>
  <c r="K17" i="9"/>
  <c r="L8" i="9"/>
  <c r="M8" i="9" s="1"/>
  <c r="K8" i="9"/>
  <c r="K15" i="9"/>
  <c r="L15" i="9"/>
  <c r="M15" i="9" s="1"/>
  <c r="L7" i="9"/>
  <c r="M7" i="9" s="1"/>
  <c r="K7" i="9"/>
  <c r="L16" i="9"/>
  <c r="M16" i="9" s="1"/>
  <c r="K16" i="9"/>
  <c r="K6" i="9"/>
  <c r="L6" i="9"/>
  <c r="M6" i="9" s="1"/>
  <c r="X19" i="8" l="1"/>
  <c r="W19" i="8"/>
  <c r="S19" i="8"/>
  <c r="R19" i="8"/>
  <c r="C19" i="8"/>
  <c r="X18" i="8"/>
  <c r="W18" i="8"/>
  <c r="S18" i="8"/>
  <c r="R18" i="8"/>
  <c r="X17" i="8"/>
  <c r="W17" i="8"/>
  <c r="S17" i="8"/>
  <c r="R17" i="8"/>
  <c r="M17" i="8"/>
  <c r="X16" i="8"/>
  <c r="W16" i="8"/>
  <c r="W23" i="8" s="1"/>
  <c r="S16" i="8"/>
  <c r="R16" i="8"/>
  <c r="G16" i="8"/>
  <c r="X15" i="8"/>
  <c r="W15" i="8"/>
  <c r="S15" i="8"/>
  <c r="R15" i="8"/>
  <c r="C15" i="8"/>
  <c r="X14" i="8"/>
  <c r="W14" i="8"/>
  <c r="S14" i="8"/>
  <c r="R14" i="8"/>
  <c r="R24" i="8" s="1"/>
  <c r="R25" i="8" s="1"/>
  <c r="X13" i="8"/>
  <c r="X24" i="8" s="1"/>
  <c r="X25" i="8" s="1"/>
  <c r="W13" i="8"/>
  <c r="W22" i="8" s="1"/>
  <c r="S13" i="8"/>
  <c r="S24" i="8" s="1"/>
  <c r="S25" i="8" s="1"/>
  <c r="R13" i="8"/>
  <c r="R23" i="8" s="1"/>
  <c r="R26" i="8" s="1"/>
  <c r="M13" i="8"/>
  <c r="Z11" i="8"/>
  <c r="Y11" i="8"/>
  <c r="X11" i="8"/>
  <c r="W11" i="8"/>
  <c r="V11" i="8"/>
  <c r="Z19" i="8" s="1"/>
  <c r="T11" i="8"/>
  <c r="S11" i="8"/>
  <c r="R11" i="8"/>
  <c r="Q11" i="8"/>
  <c r="P11" i="8"/>
  <c r="Q19" i="8" s="1"/>
  <c r="N11" i="8"/>
  <c r="M11" i="8"/>
  <c r="L11" i="8"/>
  <c r="K11" i="8"/>
  <c r="J11" i="8"/>
  <c r="M19" i="8" s="1"/>
  <c r="G11" i="8"/>
  <c r="F11" i="8"/>
  <c r="E11" i="8"/>
  <c r="D11" i="8"/>
  <c r="C11" i="8"/>
  <c r="G19" i="8" s="1"/>
  <c r="C14" i="8" l="1"/>
  <c r="G15" i="8"/>
  <c r="M16" i="8"/>
  <c r="C18" i="8"/>
  <c r="W24" i="8"/>
  <c r="W25" i="8" s="1"/>
  <c r="W26" i="8" s="1"/>
  <c r="F19" i="8"/>
  <c r="F18" i="8"/>
  <c r="F17" i="8"/>
  <c r="F16" i="8"/>
  <c r="F15" i="8"/>
  <c r="F14" i="8"/>
  <c r="F13" i="8"/>
  <c r="D19" i="8"/>
  <c r="D16" i="8"/>
  <c r="D15" i="8"/>
  <c r="D14" i="8"/>
  <c r="D13" i="8"/>
  <c r="E19" i="8"/>
  <c r="E18" i="8"/>
  <c r="E17" i="8"/>
  <c r="E16" i="8"/>
  <c r="E15" i="8"/>
  <c r="E14" i="8"/>
  <c r="E13" i="8"/>
  <c r="D18" i="8"/>
  <c r="D17" i="8"/>
  <c r="G14" i="8"/>
  <c r="M15" i="8"/>
  <c r="C17" i="8"/>
  <c r="G18" i="8"/>
  <c r="R22" i="8"/>
  <c r="C13" i="8"/>
  <c r="L19" i="8"/>
  <c r="L18" i="8"/>
  <c r="L17" i="8"/>
  <c r="L16" i="8"/>
  <c r="L15" i="8"/>
  <c r="L14" i="8"/>
  <c r="L13" i="8"/>
  <c r="N19" i="8"/>
  <c r="J18" i="8"/>
  <c r="J17" i="8"/>
  <c r="N16" i="8"/>
  <c r="N15" i="8"/>
  <c r="N14" i="8"/>
  <c r="N13" i="8"/>
  <c r="K19" i="8"/>
  <c r="K18" i="8"/>
  <c r="K17" i="8"/>
  <c r="K16" i="8"/>
  <c r="K15" i="8"/>
  <c r="K14" i="8"/>
  <c r="K13" i="8"/>
  <c r="J19" i="8"/>
  <c r="N18" i="8"/>
  <c r="N17" i="8"/>
  <c r="J16" i="8"/>
  <c r="J15" i="8"/>
  <c r="J14" i="8"/>
  <c r="J13" i="8"/>
  <c r="G13" i="8"/>
  <c r="M14" i="8"/>
  <c r="M24" i="8" s="1"/>
  <c r="M25" i="8" s="1"/>
  <c r="C16" i="8"/>
  <c r="G17" i="8"/>
  <c r="M18" i="8"/>
  <c r="S22" i="8"/>
  <c r="S23" i="8"/>
  <c r="S26" i="8" s="1"/>
  <c r="P13" i="8"/>
  <c r="T13" i="8"/>
  <c r="Y13" i="8"/>
  <c r="P14" i="8"/>
  <c r="T14" i="8"/>
  <c r="Y14" i="8"/>
  <c r="P15" i="8"/>
  <c r="T15" i="8"/>
  <c r="Y15" i="8"/>
  <c r="P16" i="8"/>
  <c r="T16" i="8"/>
  <c r="Y16" i="8"/>
  <c r="P17" i="8"/>
  <c r="T17" i="8"/>
  <c r="Y17" i="8"/>
  <c r="P18" i="8"/>
  <c r="T18" i="8"/>
  <c r="Y18" i="8"/>
  <c r="P19" i="8"/>
  <c r="T19" i="8"/>
  <c r="Y19" i="8"/>
  <c r="X22" i="8"/>
  <c r="X23" i="8"/>
  <c r="X26" i="8" s="1"/>
  <c r="Q13" i="8"/>
  <c r="V13" i="8"/>
  <c r="Z13" i="8"/>
  <c r="Q14" i="8"/>
  <c r="V14" i="8"/>
  <c r="Z14" i="8"/>
  <c r="Q15" i="8"/>
  <c r="V15" i="8"/>
  <c r="Z15" i="8"/>
  <c r="Q16" i="8"/>
  <c r="V16" i="8"/>
  <c r="Z16" i="8"/>
  <c r="Q17" i="8"/>
  <c r="V17" i="8"/>
  <c r="Z17" i="8"/>
  <c r="Q18" i="8"/>
  <c r="V18" i="8"/>
  <c r="Z18" i="8"/>
  <c r="V19" i="8"/>
  <c r="P24" i="8" l="1"/>
  <c r="P25" i="8" s="1"/>
  <c r="P23" i="8"/>
  <c r="P26" i="8" s="1"/>
  <c r="P22" i="8"/>
  <c r="D22" i="8"/>
  <c r="D24" i="8"/>
  <c r="D25" i="8" s="1"/>
  <c r="D23" i="8"/>
  <c r="D26" i="8" s="1"/>
  <c r="Q24" i="8"/>
  <c r="Q25" i="8" s="1"/>
  <c r="Q23" i="8"/>
  <c r="Q26" i="8" s="1"/>
  <c r="Q22" i="8"/>
  <c r="L24" i="8"/>
  <c r="L25" i="8" s="1"/>
  <c r="L23" i="8"/>
  <c r="L26" i="8" s="1"/>
  <c r="L22" i="8"/>
  <c r="M23" i="8"/>
  <c r="M26" i="8" s="1"/>
  <c r="E24" i="8"/>
  <c r="E25" i="8" s="1"/>
  <c r="E23" i="8"/>
  <c r="E26" i="8" s="1"/>
  <c r="E22" i="8"/>
  <c r="F24" i="8"/>
  <c r="F25" i="8" s="1"/>
  <c r="F23" i="8"/>
  <c r="F26" i="8" s="1"/>
  <c r="F22" i="8"/>
  <c r="M22" i="8"/>
  <c r="V24" i="8"/>
  <c r="V25" i="8" s="1"/>
  <c r="V23" i="8"/>
  <c r="V26" i="8" s="1"/>
  <c r="V22" i="8"/>
  <c r="Y24" i="8"/>
  <c r="Y25" i="8" s="1"/>
  <c r="Y23" i="8"/>
  <c r="Y22" i="8"/>
  <c r="N22" i="8"/>
  <c r="N24" i="8"/>
  <c r="N25" i="8" s="1"/>
  <c r="N23" i="8"/>
  <c r="J24" i="8"/>
  <c r="J25" i="8" s="1"/>
  <c r="J23" i="8"/>
  <c r="J26" i="8" s="1"/>
  <c r="J22" i="8"/>
  <c r="C22" i="8"/>
  <c r="C24" i="8"/>
  <c r="C25" i="8" s="1"/>
  <c r="C23" i="8"/>
  <c r="C26" i="8" s="1"/>
  <c r="Z24" i="8"/>
  <c r="Z25" i="8" s="1"/>
  <c r="Z23" i="8"/>
  <c r="Z22" i="8"/>
  <c r="T24" i="8"/>
  <c r="T25" i="8" s="1"/>
  <c r="T23" i="8"/>
  <c r="T26" i="8" s="1"/>
  <c r="T22" i="8"/>
  <c r="G22" i="8"/>
  <c r="G24" i="8"/>
  <c r="G25" i="8" s="1"/>
  <c r="G23" i="8"/>
  <c r="G26" i="8" s="1"/>
  <c r="K24" i="8"/>
  <c r="K25" i="8" s="1"/>
  <c r="K23" i="8"/>
  <c r="K26" i="8" s="1"/>
  <c r="K22" i="8"/>
  <c r="Z26" i="8" l="1"/>
  <c r="N26" i="8"/>
  <c r="Y26" i="8"/>
  <c r="I33" i="7"/>
  <c r="H33" i="7"/>
  <c r="I32" i="7"/>
  <c r="H32" i="7"/>
  <c r="I24" i="7"/>
  <c r="H24" i="7"/>
  <c r="I23" i="7"/>
  <c r="H23" i="7"/>
  <c r="I16" i="7"/>
  <c r="H16" i="7"/>
  <c r="I15" i="7"/>
  <c r="H15" i="7"/>
  <c r="I8" i="7"/>
  <c r="H8" i="7"/>
  <c r="I7" i="7"/>
  <c r="H7" i="7"/>
  <c r="K44" i="6"/>
  <c r="J44" i="6"/>
  <c r="K43" i="6"/>
  <c r="J43" i="6"/>
  <c r="K38" i="6"/>
  <c r="J38" i="6"/>
  <c r="K37" i="6"/>
  <c r="J37" i="6"/>
  <c r="K28" i="6"/>
  <c r="J28" i="6"/>
  <c r="K27" i="6"/>
  <c r="J27" i="6"/>
  <c r="K21" i="6"/>
  <c r="J21" i="6"/>
  <c r="K20" i="6"/>
  <c r="J20" i="6"/>
  <c r="K15" i="6"/>
  <c r="J15" i="6"/>
  <c r="K14" i="6"/>
  <c r="J14" i="6"/>
  <c r="J8" i="6"/>
  <c r="J7" i="6"/>
  <c r="K8" i="6"/>
  <c r="K7" i="6"/>
  <c r="P63" i="5"/>
  <c r="P62" i="5"/>
  <c r="P21" i="5" l="1"/>
  <c r="P20" i="5"/>
  <c r="P7" i="5"/>
  <c r="Q79" i="5"/>
  <c r="P79" i="5"/>
  <c r="Q78" i="5"/>
  <c r="P78" i="5"/>
  <c r="Q70" i="5"/>
  <c r="P70" i="5"/>
  <c r="Q69" i="5"/>
  <c r="P69" i="5"/>
  <c r="Q63" i="5"/>
  <c r="Q62" i="5"/>
  <c r="Q56" i="5"/>
  <c r="P56" i="5"/>
  <c r="Q55" i="5"/>
  <c r="P55" i="5"/>
  <c r="Q50" i="5"/>
  <c r="P50" i="5"/>
  <c r="Q49" i="5"/>
  <c r="P49" i="5"/>
  <c r="Q37" i="5"/>
  <c r="P37" i="5"/>
  <c r="Q36" i="5"/>
  <c r="P36" i="5"/>
  <c r="Q28" i="5"/>
  <c r="P28" i="5"/>
  <c r="Q27" i="5"/>
  <c r="P27" i="5"/>
  <c r="Q21" i="5"/>
  <c r="Q20" i="5"/>
  <c r="Q14" i="5"/>
  <c r="P14" i="5"/>
  <c r="Q13" i="5"/>
  <c r="P13" i="5"/>
  <c r="Q8" i="5"/>
  <c r="P8" i="5"/>
  <c r="Q7" i="5"/>
  <c r="P20" i="1" l="1"/>
  <c r="P62" i="1"/>
  <c r="P61" i="1"/>
  <c r="Q78" i="1"/>
  <c r="P78" i="1"/>
  <c r="Q77" i="1"/>
  <c r="P77" i="1"/>
  <c r="Q69" i="1"/>
  <c r="P69" i="1"/>
  <c r="Q68" i="1"/>
  <c r="P68" i="1"/>
  <c r="Q62" i="1"/>
  <c r="Q61" i="1"/>
  <c r="Q55" i="1"/>
  <c r="P55" i="1"/>
  <c r="Q54" i="1"/>
  <c r="P54" i="1"/>
  <c r="Q49" i="1"/>
  <c r="P49" i="1"/>
  <c r="Q48" i="1"/>
  <c r="P48" i="1"/>
  <c r="P27" i="1"/>
  <c r="Q27" i="1"/>
  <c r="P28" i="1"/>
  <c r="Q28" i="1"/>
  <c r="P36" i="1"/>
  <c r="Q36" i="1"/>
  <c r="P37" i="1"/>
  <c r="Q37" i="1"/>
  <c r="P21" i="1"/>
  <c r="Q20" i="1"/>
  <c r="Q21" i="1"/>
  <c r="Q13" i="1"/>
  <c r="Q14" i="1"/>
  <c r="P13" i="1"/>
  <c r="P14" i="1"/>
  <c r="Q8" i="1" l="1"/>
  <c r="P8" i="1"/>
  <c r="Q7" i="1"/>
  <c r="P7" i="1"/>
</calcChain>
</file>

<file path=xl/sharedStrings.xml><?xml version="1.0" encoding="utf-8"?>
<sst xmlns="http://schemas.openxmlformats.org/spreadsheetml/2006/main" count="1521" uniqueCount="263">
  <si>
    <t>A549 vs A549-PTX</t>
  </si>
  <si>
    <t>rep1</t>
  </si>
  <si>
    <t>rep2</t>
  </si>
  <si>
    <t>rep3</t>
  </si>
  <si>
    <t>rep4</t>
  </si>
  <si>
    <t>rep5</t>
  </si>
  <si>
    <t>rep6</t>
  </si>
  <si>
    <t>rep7</t>
  </si>
  <si>
    <t>rep8</t>
  </si>
  <si>
    <t>rep9</t>
  </si>
  <si>
    <t>rep10</t>
  </si>
  <si>
    <t>rep11</t>
  </si>
  <si>
    <t>rep12</t>
  </si>
  <si>
    <t>rep13</t>
  </si>
  <si>
    <t>rep14</t>
  </si>
  <si>
    <t>Mean</t>
  </si>
  <si>
    <t>SD</t>
  </si>
  <si>
    <t>A549</t>
  </si>
  <si>
    <t>A549 PTX</t>
  </si>
  <si>
    <t>Normality of Residuals</t>
  </si>
  <si>
    <t>Test name</t>
  </si>
  <si>
    <t>Statistics</t>
  </si>
  <si>
    <t>P value</t>
  </si>
  <si>
    <t>Passed normality test (alpha=0,05)?</t>
  </si>
  <si>
    <t>P value summary</t>
  </si>
  <si>
    <t>Shapiro-Wilk (W)</t>
  </si>
  <si>
    <t>No</t>
  </si>
  <si>
    <t>*</t>
  </si>
  <si>
    <t>Mann Whitney test</t>
  </si>
  <si>
    <t>&lt;0,0001</t>
  </si>
  <si>
    <t>Exact or approximate P value?</t>
  </si>
  <si>
    <t>Exact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</si>
  <si>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</si>
  <si>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</si>
  <si>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</si>
  <si>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</si>
  <si>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</si>
  <si>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</si>
  <si>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105 , 301</t>
  </si>
  <si>
    <t>Mann-Whitney U</t>
  </si>
  <si>
    <t>ABCB1</t>
  </si>
  <si>
    <t>ABCC1</t>
  </si>
  <si>
    <t>ns</t>
  </si>
  <si>
    <t>Unpaired t test</t>
  </si>
  <si>
    <t>**</t>
  </si>
  <si>
    <t>t, df</t>
  </si>
  <si>
    <t>t=4,003, df=12</t>
  </si>
  <si>
    <t>t=7,478, df=10</t>
  </si>
  <si>
    <t>t=2,538, df=12</t>
  </si>
  <si>
    <t>MDA-MB-231</t>
  </si>
  <si>
    <t>MDA-MB-231-PTX</t>
  </si>
  <si>
    <t>t=1,457, df=12</t>
  </si>
  <si>
    <t>ABCC3</t>
  </si>
  <si>
    <t>t=1,019, df=10</t>
  </si>
  <si>
    <t>A549-PTX</t>
  </si>
  <si>
    <t>ABCC10</t>
  </si>
  <si>
    <t>t=0,01192, df=12</t>
  </si>
  <si>
    <t>Paclitaxel</t>
  </si>
  <si>
    <t>Paclitaxel + AC</t>
  </si>
  <si>
    <t>Paclitaxel + iABCC</t>
  </si>
  <si>
    <t>***</t>
  </si>
  <si>
    <t>35 , 20</t>
  </si>
  <si>
    <t>Sum of ranks in column A,C</t>
  </si>
  <si>
    <t>40 , 15</t>
  </si>
  <si>
    <t>Doxorubicin</t>
  </si>
  <si>
    <t>Doxorubicin + AC</t>
  </si>
  <si>
    <t>Doxorubicin +iABCC</t>
  </si>
  <si>
    <t>57 , 21</t>
  </si>
  <si>
    <t>t=229,1, df=9</t>
  </si>
  <si>
    <t>36 , 100</t>
  </si>
  <si>
    <t>25,50 , 29,50</t>
  </si>
  <si>
    <t>15,50 , 39,50</t>
  </si>
  <si>
    <t>t=6,305, df=8</t>
  </si>
  <si>
    <t>t=1,575, df=12</t>
  </si>
  <si>
    <t>22 , 56</t>
  </si>
  <si>
    <t>t=4,598, df=22</t>
  </si>
  <si>
    <t>t=5,356, df=22</t>
  </si>
  <si>
    <t>t=6,541, df=10</t>
  </si>
  <si>
    <t>t=3,510, df=26</t>
  </si>
  <si>
    <t>t=2,881, df=12</t>
  </si>
  <si>
    <t>t=3,757, df=10</t>
  </si>
  <si>
    <t>59 , 151</t>
  </si>
  <si>
    <t>t=4,721, df=18</t>
  </si>
  <si>
    <t>ABCC5</t>
  </si>
  <si>
    <t>MDA-MB-231 vs MDA-MB-231-PTX</t>
  </si>
  <si>
    <t>t=4,470, df=26</t>
  </si>
  <si>
    <t>t=2,421, df=10</t>
  </si>
  <si>
    <t>lysosome-paclitaxel</t>
  </si>
  <si>
    <t>lysosome-doxorubicin</t>
  </si>
  <si>
    <t>ER/Golgi-paclitaxel</t>
  </si>
  <si>
    <t>mitochondria-paclitaxel</t>
  </si>
  <si>
    <t>t=4,646, df=12</t>
  </si>
  <si>
    <t>t=2,520, df=14</t>
  </si>
  <si>
    <t>paclitaxel-Paclitaxel+AC</t>
  </si>
  <si>
    <t xml:space="preserve"> A549-PTX</t>
  </si>
  <si>
    <t>paclitaxel- paclitaxel iABCC</t>
  </si>
  <si>
    <t>doxorubicin-doxorubicin+AC</t>
  </si>
  <si>
    <t>doxorubicin-doxorubicin+iABCC</t>
  </si>
  <si>
    <t>siCTRL</t>
  </si>
  <si>
    <t>siABCC3</t>
  </si>
  <si>
    <t>siABCC5</t>
  </si>
  <si>
    <t>siABCC10</t>
  </si>
  <si>
    <t>Mix</t>
  </si>
  <si>
    <t>ctrl</t>
  </si>
  <si>
    <t>C3</t>
  </si>
  <si>
    <t>C5</t>
  </si>
  <si>
    <t>C10</t>
  </si>
  <si>
    <t>Colocalization Rate</t>
  </si>
  <si>
    <t>Rep1</t>
  </si>
  <si>
    <t>Rep2</t>
  </si>
  <si>
    <t>Rep3</t>
  </si>
  <si>
    <t>Rep4</t>
  </si>
  <si>
    <t>Rep5</t>
  </si>
  <si>
    <t>Rep6</t>
  </si>
  <si>
    <t>Rep7</t>
  </si>
  <si>
    <t>Average</t>
  </si>
  <si>
    <t>N</t>
  </si>
  <si>
    <t>SQRT</t>
  </si>
  <si>
    <t>SEM</t>
  </si>
  <si>
    <t>Shapiro-Wilk normality test</t>
  </si>
  <si>
    <t>W</t>
  </si>
  <si>
    <t>Passed normality test (alpha=0.05)?</t>
  </si>
  <si>
    <t>Unpaired t test with Welch's correction</t>
  </si>
  <si>
    <t>&lt; 0.0001</t>
  </si>
  <si>
    <t>Are means signif. different? (P &lt; 0.05)</t>
  </si>
  <si>
    <t>Welch-corrected t, df</t>
  </si>
  <si>
    <t>t=13.78 df=10</t>
  </si>
  <si>
    <t>t=3.945 df=11</t>
  </si>
  <si>
    <t>t=6.233 df=10</t>
  </si>
  <si>
    <t>t=11.40 df=10</t>
  </si>
  <si>
    <t>t=12.68 df=11</t>
  </si>
  <si>
    <t>t=3.667 df=10</t>
  </si>
  <si>
    <t>t=7.410 df=11</t>
  </si>
  <si>
    <t>t=29.57 df=6</t>
  </si>
  <si>
    <t>t=14.63 df=8</t>
  </si>
  <si>
    <t>t=8.630 df=10</t>
  </si>
  <si>
    <t>t=8.481 df=9</t>
  </si>
  <si>
    <t>t=40.41 df=11</t>
  </si>
  <si>
    <t>t=7.769 df=6</t>
  </si>
  <si>
    <t>t=1.852 df=11</t>
  </si>
  <si>
    <t>t=3.117 df=11</t>
  </si>
  <si>
    <t>t=7.950 df=7</t>
  </si>
  <si>
    <t>MDA</t>
  </si>
  <si>
    <t>siABCC</t>
  </si>
  <si>
    <t>siCTRL vs siABCC3</t>
  </si>
  <si>
    <t>siCTRL vs siABCC5</t>
  </si>
  <si>
    <t>siCTRL vs siABCC10</t>
  </si>
  <si>
    <t>NT</t>
  </si>
  <si>
    <t>minus bckgr</t>
  </si>
  <si>
    <t>Fold change</t>
  </si>
  <si>
    <t>CTRL PTX</t>
  </si>
  <si>
    <t>C3 PTX</t>
  </si>
  <si>
    <t>C5 PTX</t>
  </si>
  <si>
    <t>C10 PTX</t>
  </si>
  <si>
    <t>t=8.300 df=2</t>
  </si>
  <si>
    <t>t=3.794 df=2</t>
  </si>
  <si>
    <t>t=12.08 df=2</t>
  </si>
  <si>
    <t>t=6.605 df=2</t>
  </si>
  <si>
    <t>t=2.353 df=2</t>
  </si>
  <si>
    <t>t=0.6606 df=2</t>
  </si>
  <si>
    <t>A549 PTX - PTX</t>
  </si>
  <si>
    <t>A549-PTX - doxo</t>
  </si>
  <si>
    <t>MDA -PTX- ptx</t>
  </si>
  <si>
    <t>MDA-PTX- dox</t>
  </si>
  <si>
    <t>A549-PTX-paclitaxel</t>
  </si>
  <si>
    <t>MDA-MB-231-PTX-paclitaxel</t>
  </si>
  <si>
    <t>Source of Variation</t>
  </si>
  <si>
    <t>% of total variation</t>
  </si>
  <si>
    <t>Significant?</t>
  </si>
  <si>
    <t>Interaction</t>
  </si>
  <si>
    <t>Row Factor</t>
  </si>
  <si>
    <t>Column Factor</t>
  </si>
  <si>
    <t>Dunnett's multiple comparisons test</t>
  </si>
  <si>
    <t>Mean Diff,</t>
  </si>
  <si>
    <t>95,00% CI of diff,</t>
  </si>
  <si>
    <t>Summary</t>
  </si>
  <si>
    <t>Adjusted P Value</t>
  </si>
  <si>
    <t>PTX 0,01</t>
  </si>
  <si>
    <t>- vs. iABCC</t>
  </si>
  <si>
    <t>8,194 to 53,40</t>
  </si>
  <si>
    <t>- vs. siABCC</t>
  </si>
  <si>
    <t>4,677 to 55,22</t>
  </si>
  <si>
    <t>PTX 0,1</t>
  </si>
  <si>
    <t>36,63 to 81,83</t>
  </si>
  <si>
    <t>29,19 to 79,73</t>
  </si>
  <si>
    <t>DOX 0,05</t>
  </si>
  <si>
    <t>22,89 to 68,10</t>
  </si>
  <si>
    <t>36,60 to 87,14</t>
  </si>
  <si>
    <t>DOX 0,25</t>
  </si>
  <si>
    <t>37,63 to 82,84</t>
  </si>
  <si>
    <t>20,51 to 71,05</t>
  </si>
  <si>
    <t>CIS 1</t>
  </si>
  <si>
    <t>44,55 to 89,76</t>
  </si>
  <si>
    <t>38,85 to 89,39</t>
  </si>
  <si>
    <t>CIS 10</t>
  </si>
  <si>
    <t>61,50 to 106,7</t>
  </si>
  <si>
    <t>41,43 to 91,97</t>
  </si>
  <si>
    <t>ETOP 10</t>
  </si>
  <si>
    <t>18,29 to 63,50</t>
  </si>
  <si>
    <t>43,38 to 93,93</t>
  </si>
  <si>
    <t>ETOP 50</t>
  </si>
  <si>
    <t>30,06 to 75,27</t>
  </si>
  <si>
    <t>25,69 to 76,24</t>
  </si>
  <si>
    <t xml:space="preserve">ctrl </t>
  </si>
  <si>
    <t>Ctrl</t>
  </si>
  <si>
    <t xml:space="preserve">       </t>
  </si>
  <si>
    <t>Anderson-Darling (A2*)</t>
  </si>
  <si>
    <t>D'Agostino-Pearson omnibus (K2)</t>
  </si>
  <si>
    <t>Kolmogorov-Smirnov (distance)</t>
  </si>
  <si>
    <t>ANOVA summary</t>
  </si>
  <si>
    <t>F</t>
  </si>
  <si>
    <t>Significant diff. among means (P &lt; 0.05)?</t>
  </si>
  <si>
    <t>R square</t>
  </si>
  <si>
    <t>A-?</t>
  </si>
  <si>
    <t>siCTRL vs. siABCC3</t>
  </si>
  <si>
    <t>-0,4250 to 0,3024</t>
  </si>
  <si>
    <t>-0,3180 to 0,2545</t>
  </si>
  <si>
    <t>B</t>
  </si>
  <si>
    <t>siCTRL vs. siABCC5</t>
  </si>
  <si>
    <t>-0,7038 to 0,02358</t>
  </si>
  <si>
    <t>-0,3581 to 0,2145</t>
  </si>
  <si>
    <t>C</t>
  </si>
  <si>
    <t>siCTRL vs. siABCC10</t>
  </si>
  <si>
    <t>-0,4381 to 0,2893</t>
  </si>
  <si>
    <t>-0,5464 to 0,3439</t>
  </si>
  <si>
    <t>-0,3617 to 0,2108</t>
  </si>
  <si>
    <t>D</t>
  </si>
  <si>
    <t>siCTRL vs. Mix siABCC</t>
  </si>
  <si>
    <t>-0,8597 to -0,1323</t>
  </si>
  <si>
    <t>Mix siABCC</t>
  </si>
  <si>
    <t>-0,6297 to 0,2606</t>
  </si>
  <si>
    <t>-0,6962 to -0,1237</t>
  </si>
  <si>
    <t>E</t>
  </si>
  <si>
    <t>-0,7122 to 0,1781</t>
  </si>
  <si>
    <t>-0,7751 to 0,1152</t>
  </si>
  <si>
    <t>-0,6429 to 0,6585</t>
  </si>
  <si>
    <t>&gt;0,9999</t>
  </si>
  <si>
    <t>-0,5751 to 0,7262</t>
  </si>
  <si>
    <t>-0,8286 to 0,4727</t>
  </si>
  <si>
    <t>-1,109 to 0,1924</t>
  </si>
  <si>
    <t>-10,83 to 32,58</t>
  </si>
  <si>
    <t>-10,45 to 38,08</t>
  </si>
  <si>
    <t>19,73 to 63,14</t>
  </si>
  <si>
    <t>9,371 to 57,90</t>
  </si>
  <si>
    <t>51,66 to 95,07</t>
  </si>
  <si>
    <t>9,175 to 57,71</t>
  </si>
  <si>
    <t>54,17 to 97,58</t>
  </si>
  <si>
    <t>23,87 to 72,40</t>
  </si>
  <si>
    <t>5,459 to 48,87</t>
  </si>
  <si>
    <t>-34,51 to 14,02</t>
  </si>
  <si>
    <t>17,05 to 60,46</t>
  </si>
  <si>
    <t>-3,470 to 45,06</t>
  </si>
  <si>
    <t>37,44 to 80,85</t>
  </si>
  <si>
    <t>13,97 to 62,50</t>
  </si>
  <si>
    <t>17,52 to 60,92</t>
  </si>
  <si>
    <t>-10,63 to 37,90</t>
  </si>
  <si>
    <t>-</t>
  </si>
  <si>
    <t>iABCC</t>
  </si>
  <si>
    <t>MDA-PTX</t>
  </si>
  <si>
    <t>A549 ptx - ptx</t>
  </si>
  <si>
    <t>A549- ptx - dox</t>
  </si>
  <si>
    <t>MDA ptx - ptx</t>
  </si>
  <si>
    <t>MDA-ptx - dox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</si>
</sst>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Calibri Light"/>
      <family val="2"/>
      <charset val="238"/>
      <scheme val="major"/>
    </font>
    <font>
      <b/>
      <sz val="8"/>
      <name val="Arial"/>
      <family val="2"/>
      <charset val="238"/>
    </font>
    <font>
      <b/>
      <sz val="9"/>
      <color theme="1"/>
      <name val="Calibri Light"/>
      <family val="2"/>
      <charset val="238"/>
      <scheme val="major"/>
    </font>
    <font>
      <sz val="8"/>
      <color theme="1"/>
      <name val="Calibri"/>
      <family val="2"/>
      <scheme val="minor"/>
    </font>
    <font>
      <i/>
      <sz val="9"/>
      <color theme="1"/>
      <name val="Calibri Light"/>
      <family val="2"/>
      <charset val="238"/>
      <scheme val="major"/>
    </font>
    <font>
      <sz val="9"/>
      <color theme="1"/>
      <name val="Arial"/>
      <family val="2"/>
      <charset val="238"/>
    </font>
    <font>
      <sz val="10"/>
      <name val="Arial"/>
    </font>
    <font>
      <sz val="10"/>
      <name val="Arial"/>
      <charset val="238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1" xfId="0" applyBorder="1"/>
    <xf numFmtId="0" fontId="4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1" applyFont="1"/>
    <xf numFmtId="164" fontId="4" fillId="0" borderId="0" xfId="1" applyNumberFormat="1" applyFont="1" applyAlignment="1">
      <alignment horizontal="center"/>
    </xf>
    <xf numFmtId="0" fontId="1" fillId="0" borderId="0" xfId="1"/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2" fillId="0" borderId="0" xfId="1" applyNumberFormat="1" applyFont="1"/>
    <xf numFmtId="164" fontId="4" fillId="0" borderId="0" xfId="1" applyNumberFormat="1" applyFont="1"/>
    <xf numFmtId="164" fontId="1" fillId="0" borderId="0" xfId="1" applyNumberFormat="1"/>
    <xf numFmtId="164" fontId="6" fillId="0" borderId="0" xfId="1" applyNumberFormat="1" applyFont="1"/>
    <xf numFmtId="164" fontId="7" fillId="0" borderId="0" xfId="1" applyNumberFormat="1" applyFont="1"/>
    <xf numFmtId="164" fontId="6" fillId="0" borderId="0" xfId="1" applyNumberFormat="1" applyFont="1" applyAlignment="1">
      <alignment horizontal="center"/>
    </xf>
    <xf numFmtId="164" fontId="8" fillId="0" borderId="0" xfId="1" applyNumberFormat="1" applyFont="1"/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left"/>
    </xf>
    <xf numFmtId="0" fontId="9" fillId="0" borderId="0" xfId="1" applyFont="1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10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indent="1"/>
    </xf>
    <xf numFmtId="0" fontId="5" fillId="2" borderId="0" xfId="0" applyFont="1" applyFill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4" fillId="3" borderId="0" xfId="0" applyFont="1" applyFill="1" applyAlignment="1">
      <alignment horizontal="left" vertical="center" indent="1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4" borderId="2" xfId="0" applyFont="1" applyFill="1" applyBorder="1" applyAlignment="1">
      <alignment horizontal="left" vertical="center" indent="1"/>
    </xf>
    <xf numFmtId="165" fontId="5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4" fillId="4" borderId="0" xfId="0" applyFont="1" applyFill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9" fontId="4" fillId="0" borderId="0" xfId="0" applyNumberFormat="1" applyFont="1"/>
    <xf numFmtId="0" fontId="15" fillId="0" borderId="0" xfId="0" applyFont="1"/>
    <xf numFmtId="0" fontId="15" fillId="0" borderId="0" xfId="0" applyFont="1" applyAlignment="1">
      <alignment horizontal="center"/>
    </xf>
    <xf numFmtId="9" fontId="15" fillId="0" borderId="0" xfId="0" applyNumberFormat="1" applyFont="1"/>
    <xf numFmtId="0" fontId="17" fillId="0" borderId="0" xfId="0" applyFont="1"/>
    <xf numFmtId="0" fontId="18" fillId="0" borderId="1" xfId="0" applyFont="1" applyBorder="1"/>
    <xf numFmtId="0" fontId="16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Normalny" xfId="0" builtinId="0"/>
    <cellStyle name="Normalny 2" xfId="1" xr:uid="{6931B1A8-55C7-4ED7-BCED-96F4112474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1177600898904608"/>
          <c:y val="0.25365182608756354"/>
          <c:w val="0.74716714057387845"/>
          <c:h val="0.48164270219423699"/>
        </c:manualLayout>
      </c:layout>
      <c:barChart>
        <c:barDir val="col"/>
        <c:grouping val="clustered"/>
        <c:varyColors val="0"/>
        <c:ser>
          <c:idx val="0"/>
          <c:order val="0"/>
          <c:tx>
            <c:v>A549-PTX</c:v>
          </c:tx>
          <c:spPr>
            <a:solidFill>
              <a:srgbClr val="C9E583"/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EA-4F86-93A4-F2E4C589113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pl-PL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9EA-4F86-93A4-F2E4C589113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pl-PL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9EA-4F86-93A4-F2E4C589113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pl-PL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9EA-4F86-93A4-F2E4C589113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'siABCC colocalisation level'!$C$26:$F$26</c:f>
                <c:numCache>
                  <c:formatCode>General</c:formatCode>
                  <c:ptCount val="4"/>
                  <c:pt idx="0">
                    <c:v>3.7309875138245276E-2</c:v>
                  </c:pt>
                  <c:pt idx="1">
                    <c:v>2.449550059148535E-2</c:v>
                  </c:pt>
                  <c:pt idx="2">
                    <c:v>3.5580490119218357E-2</c:v>
                  </c:pt>
                  <c:pt idx="3">
                    <c:v>2.3514022015130785E-2</c:v>
                  </c:pt>
                </c:numCache>
              </c:numRef>
            </c:plus>
            <c:minus>
              <c:numRef>
                <c:f>'siABCC colocalisation level'!$C$26:$F$26</c:f>
                <c:numCache>
                  <c:formatCode>General</c:formatCode>
                  <c:ptCount val="4"/>
                  <c:pt idx="0">
                    <c:v>3.7309875138245276E-2</c:v>
                  </c:pt>
                  <c:pt idx="1">
                    <c:v>2.449550059148535E-2</c:v>
                  </c:pt>
                  <c:pt idx="2">
                    <c:v>3.5580490119218357E-2</c:v>
                  </c:pt>
                  <c:pt idx="3">
                    <c:v>2.3514022015130785E-2</c:v>
                  </c:pt>
                </c:numCache>
              </c:numRef>
            </c:minus>
          </c:errBars>
          <c:cat>
            <c:strRef>
              <c:f>'siABCC colocalisation level'!$C$2:$F$2</c:f>
              <c:strCache>
                <c:ptCount val="4"/>
                <c:pt idx="0">
                  <c:v>siCTRL</c:v>
                </c:pt>
                <c:pt idx="1">
                  <c:v>siABCC3</c:v>
                </c:pt>
                <c:pt idx="2">
                  <c:v>siABCC5</c:v>
                </c:pt>
                <c:pt idx="3">
                  <c:v>siABCC10</c:v>
                </c:pt>
              </c:strCache>
            </c:strRef>
          </c:cat>
          <c:val>
            <c:numRef>
              <c:f>'siABCC colocalisation level'!$C$22:$F$22</c:f>
              <c:numCache>
                <c:formatCode>0.0000</c:formatCode>
                <c:ptCount val="4"/>
                <c:pt idx="0">
                  <c:v>1</c:v>
                </c:pt>
                <c:pt idx="1">
                  <c:v>0.38523166905291367</c:v>
                </c:pt>
                <c:pt idx="2">
                  <c:v>0.79663082218905168</c:v>
                </c:pt>
                <c:pt idx="3">
                  <c:v>0.72510433484631542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EA-4F86-93A4-F2E4C5891138}"/>
            </c:ext>
          </c:extLst>
        </c:ser>
        <c:ser>
          <c:idx val="1"/>
          <c:order val="1"/>
          <c:tx>
            <c:v>MDA-MB-231-PTX</c:v>
          </c:tx>
          <c:spPr>
            <a:solidFill>
              <a:schemeClr val="accent6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EA-4F86-93A4-F2E4C589113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9EA-4F86-93A4-F2E4C5891138}"/>
                </c:ext>
              </c:extLst>
            </c:dLbl>
            <c:dLbl>
              <c:idx val="2"/>
              <c:layout>
                <c:manualLayout>
                  <c:x val="0"/>
                  <c:y val="-2.77050127312168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9EA-4F86-93A4-F2E4C5891138}"/>
                </c:ext>
              </c:extLst>
            </c:dLbl>
            <c:dLbl>
              <c:idx val="3"/>
              <c:layout>
                <c:manualLayout>
                  <c:x val="0"/>
                  <c:y val="-1.662300763873017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19EA-4F86-93A4-F2E4C589113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'siABCC colocalisation level'!$V$26:$Y$26</c:f>
                <c:numCache>
                  <c:formatCode>General</c:formatCode>
                  <c:ptCount val="4"/>
                  <c:pt idx="0">
                    <c:v>9.101721445365607E-2</c:v>
                  </c:pt>
                  <c:pt idx="1">
                    <c:v>1.774175183697508E-2</c:v>
                  </c:pt>
                  <c:pt idx="2">
                    <c:v>8.2282295888670101E-2</c:v>
                  </c:pt>
                  <c:pt idx="3">
                    <c:v>7.0106145101100248E-2</c:v>
                  </c:pt>
                </c:numCache>
              </c:numRef>
            </c:plus>
            <c:minus>
              <c:numRef>
                <c:f>'siABCC colocalisation level'!$V$26:$Y$26</c:f>
                <c:numCache>
                  <c:formatCode>General</c:formatCode>
                  <c:ptCount val="4"/>
                  <c:pt idx="0">
                    <c:v>9.101721445365607E-2</c:v>
                  </c:pt>
                  <c:pt idx="1">
                    <c:v>1.774175183697508E-2</c:v>
                  </c:pt>
                  <c:pt idx="2">
                    <c:v>8.2282295888670101E-2</c:v>
                  </c:pt>
                  <c:pt idx="3">
                    <c:v>7.0106145101100248E-2</c:v>
                  </c:pt>
                </c:numCache>
              </c:numRef>
            </c:minus>
          </c:errBars>
          <c:cat>
            <c:strRef>
              <c:f>'siABCC colocalisation level'!$C$2:$F$2</c:f>
              <c:strCache>
                <c:ptCount val="4"/>
                <c:pt idx="0">
                  <c:v>siCTRL</c:v>
                </c:pt>
                <c:pt idx="1">
                  <c:v>siABCC3</c:v>
                </c:pt>
                <c:pt idx="2">
                  <c:v>siABCC5</c:v>
                </c:pt>
                <c:pt idx="3">
                  <c:v>siABCC10</c:v>
                </c:pt>
              </c:strCache>
            </c:strRef>
          </c:cat>
          <c:val>
            <c:numRef>
              <c:f>'siABCC colocalisation level'!$P$22:$S$22</c:f>
              <c:numCache>
                <c:formatCode>0.0000</c:formatCode>
                <c:ptCount val="4"/>
                <c:pt idx="0">
                  <c:v>1</c:v>
                </c:pt>
                <c:pt idx="1">
                  <c:v>0.45300679384104192</c:v>
                </c:pt>
                <c:pt idx="2">
                  <c:v>0.7403655027145698</c:v>
                </c:pt>
                <c:pt idx="3">
                  <c:v>0.69725872964072744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9EA-4F86-93A4-F2E4C5891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3899904"/>
        <c:axId val="83901440"/>
      </c:barChart>
      <c:catAx>
        <c:axId val="8389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>
                <a:lumMod val="95000"/>
                <a:lumOff val="5000"/>
              </a:sysClr>
            </a:solidFill>
          </a:ln>
        </c:spPr>
        <c:crossAx val="83901440"/>
        <c:crosses val="autoZero"/>
        <c:auto val="1"/>
        <c:lblAlgn val="ctr"/>
        <c:lblOffset val="100"/>
        <c:noMultiLvlLbl val="0"/>
      </c:catAx>
      <c:valAx>
        <c:axId val="83901440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Fold change</a:t>
                </a:r>
              </a:p>
            </c:rich>
          </c:tx>
          <c:layout>
            <c:manualLayout>
              <c:xMode val="edge"/>
              <c:yMode val="edge"/>
              <c:x val="0"/>
              <c:y val="0.3335046535695400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ysClr val="windowText" lastClr="000000">
                <a:lumMod val="95000"/>
                <a:lumOff val="5000"/>
              </a:sysClr>
            </a:solidFill>
          </a:ln>
        </c:spPr>
        <c:crossAx val="83899904"/>
        <c:crosses val="autoZero"/>
        <c:crossBetween val="between"/>
        <c:majorUnit val="0.4"/>
      </c:valAx>
    </c:plotArea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1368946632996244"/>
          <c:y val="0.25151573807004557"/>
          <c:w val="0.66398009240182598"/>
          <c:h val="0.47729148782331765"/>
        </c:manualLayout>
      </c:layout>
      <c:barChart>
        <c:barDir val="col"/>
        <c:grouping val="clustered"/>
        <c:varyColors val="0"/>
        <c:ser>
          <c:idx val="0"/>
          <c:order val="0"/>
          <c:tx>
            <c:v>A549-PTX</c:v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B3-4A74-9BEE-E3F8E891BA1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2B3-4A74-9BEE-E3F8E891BA13}"/>
                </c:ext>
              </c:extLst>
            </c:dLbl>
            <c:dLbl>
              <c:idx val="2"/>
              <c:layout>
                <c:manualLayout>
                  <c:x val="-5.0883754660170644E-3"/>
                  <c:y val="-1.65353244004968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2B3-4A74-9BEE-E3F8E891BA1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2B3-4A74-9BEE-E3F8E891BA1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percentage"/>
            <c:noEndCap val="0"/>
            <c:val val="5"/>
          </c:errBars>
          <c:cat>
            <c:strRef>
              <c:f>'siABCC colocalisation level'!$C$2:$F$2</c:f>
              <c:strCache>
                <c:ptCount val="4"/>
                <c:pt idx="0">
                  <c:v>siCTRL</c:v>
                </c:pt>
                <c:pt idx="1">
                  <c:v>siABCC3</c:v>
                </c:pt>
                <c:pt idx="2">
                  <c:v>siABCC5</c:v>
                </c:pt>
                <c:pt idx="3">
                  <c:v>siABCC10</c:v>
                </c:pt>
              </c:strCache>
            </c:strRef>
          </c:cat>
          <c:val>
            <c:numRef>
              <c:f>'siABCC colocalisation level'!$J$22:$M$22</c:f>
              <c:numCache>
                <c:formatCode>0.0000</c:formatCode>
                <c:ptCount val="4"/>
                <c:pt idx="0">
                  <c:v>1</c:v>
                </c:pt>
                <c:pt idx="1">
                  <c:v>0.44573936115930196</c:v>
                </c:pt>
                <c:pt idx="2">
                  <c:v>0.86431268496785385</c:v>
                </c:pt>
                <c:pt idx="3">
                  <c:v>0.65151546076130207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B3-4A74-9BEE-E3F8E891BA13}"/>
            </c:ext>
          </c:extLst>
        </c:ser>
        <c:ser>
          <c:idx val="1"/>
          <c:order val="1"/>
          <c:tx>
            <c:v>MDA-MB-231-PTX</c:v>
          </c:tx>
          <c:spPr>
            <a:solidFill>
              <a:srgbClr val="920000"/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B3-4A74-9BEE-E3F8E891BA13}"/>
                </c:ext>
              </c:extLst>
            </c:dLbl>
            <c:dLbl>
              <c:idx val="1"/>
              <c:layout>
                <c:manualLayout>
                  <c:x val="-5.0883754660170644E-3"/>
                  <c:y val="-1.65353244004968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C2B3-4A74-9BEE-E3F8E891BA1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B3-4A74-9BEE-E3F8E891BA13}"/>
                </c:ext>
              </c:extLst>
            </c:dLbl>
            <c:dLbl>
              <c:idx val="3"/>
              <c:layout>
                <c:manualLayout>
                  <c:x val="0"/>
                  <c:y val="-1.65353244004968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C2B3-4A74-9BEE-E3F8E891BA1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'siABCC colocalisation level'!$V$26:$Y$26</c:f>
                <c:numCache>
                  <c:formatCode>General</c:formatCode>
                  <c:ptCount val="4"/>
                  <c:pt idx="0">
                    <c:v>9.101721445365607E-2</c:v>
                  </c:pt>
                  <c:pt idx="1">
                    <c:v>1.774175183697508E-2</c:v>
                  </c:pt>
                  <c:pt idx="2">
                    <c:v>8.2282295888670101E-2</c:v>
                  </c:pt>
                  <c:pt idx="3">
                    <c:v>7.0106145101100248E-2</c:v>
                  </c:pt>
                </c:numCache>
              </c:numRef>
            </c:plus>
            <c:minus>
              <c:numRef>
                <c:f>'siABCC colocalisation level'!$V$26:$Y$26</c:f>
                <c:numCache>
                  <c:formatCode>General</c:formatCode>
                  <c:ptCount val="4"/>
                  <c:pt idx="0">
                    <c:v>9.101721445365607E-2</c:v>
                  </c:pt>
                  <c:pt idx="1">
                    <c:v>1.774175183697508E-2</c:v>
                  </c:pt>
                  <c:pt idx="2">
                    <c:v>8.2282295888670101E-2</c:v>
                  </c:pt>
                  <c:pt idx="3">
                    <c:v>7.0106145101100248E-2</c:v>
                  </c:pt>
                </c:numCache>
              </c:numRef>
            </c:minus>
          </c:errBars>
          <c:cat>
            <c:strRef>
              <c:f>'siABCC colocalisation level'!$C$2:$F$2</c:f>
              <c:strCache>
                <c:ptCount val="4"/>
                <c:pt idx="0">
                  <c:v>siCTRL</c:v>
                </c:pt>
                <c:pt idx="1">
                  <c:v>siABCC3</c:v>
                </c:pt>
                <c:pt idx="2">
                  <c:v>siABCC5</c:v>
                </c:pt>
                <c:pt idx="3">
                  <c:v>siABCC10</c:v>
                </c:pt>
              </c:strCache>
            </c:strRef>
          </c:cat>
          <c:val>
            <c:numRef>
              <c:f>'siABCC colocalisation level'!$V$22:$Y$22</c:f>
              <c:numCache>
                <c:formatCode>0.0000</c:formatCode>
                <c:ptCount val="4"/>
                <c:pt idx="0">
                  <c:v>1</c:v>
                </c:pt>
                <c:pt idx="1">
                  <c:v>0.27952532872178659</c:v>
                </c:pt>
                <c:pt idx="2">
                  <c:v>0.77283162884999546</c:v>
                </c:pt>
                <c:pt idx="3">
                  <c:v>0.64190941888547659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2B3-4A74-9BEE-E3F8E891B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3981440"/>
        <c:axId val="83982976"/>
      </c:barChart>
      <c:catAx>
        <c:axId val="8398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>
                <a:lumMod val="95000"/>
                <a:lumOff val="5000"/>
              </a:sysClr>
            </a:solidFill>
          </a:ln>
        </c:spPr>
        <c:crossAx val="83982976"/>
        <c:crosses val="autoZero"/>
        <c:auto val="1"/>
        <c:lblAlgn val="ctr"/>
        <c:lblOffset val="100"/>
        <c:noMultiLvlLbl val="0"/>
      </c:catAx>
      <c:valAx>
        <c:axId val="83982976"/>
        <c:scaling>
          <c:orientation val="minMax"/>
          <c:max val="1.2"/>
          <c:min val="0"/>
        </c:scaling>
        <c:delete val="0"/>
        <c:axPos val="l"/>
        <c:numFmt formatCode="0.0" sourceLinked="0"/>
        <c:majorTickMark val="out"/>
        <c:minorTickMark val="none"/>
        <c:tickLblPos val="nextTo"/>
        <c:crossAx val="83981440"/>
        <c:crosses val="autoZero"/>
        <c:crossBetween val="between"/>
        <c:majorUnit val="0.4"/>
      </c:valAx>
    </c:plotArea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4250506718773621"/>
          <c:y val="0.25365182608756354"/>
          <c:w val="0.52550908881504976"/>
          <c:h val="0.48164270219423699"/>
        </c:manualLayout>
      </c:layout>
      <c:barChart>
        <c:barDir val="col"/>
        <c:grouping val="clustered"/>
        <c:varyColors val="0"/>
        <c:ser>
          <c:idx val="0"/>
          <c:order val="0"/>
          <c:tx>
            <c:v>A549-PTX</c:v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7F-4FAD-870B-DFF8DFF1512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pl-PL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27F-4FAD-870B-DFF8DFF1512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pl-PL"/>
                      <a:t>*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27F-4FAD-870B-DFF8DFF1512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pl-PL"/>
                      <a:t>*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27F-4FAD-870B-DFF8DFF1512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'siABCC colocalisation level'!$C$46:$D$46</c:f>
                <c:numCache>
                  <c:formatCode>General</c:formatCode>
                  <c:ptCount val="2"/>
                  <c:pt idx="0">
                    <c:v>3.7309875138245276E-2</c:v>
                  </c:pt>
                  <c:pt idx="1">
                    <c:v>5.7919393010028637E-2</c:v>
                  </c:pt>
                </c:numCache>
              </c:numRef>
            </c:plus>
            <c:minus>
              <c:numRef>
                <c:f>'siABCC colocalisation level'!$C$46:$D$46</c:f>
                <c:numCache>
                  <c:formatCode>General</c:formatCode>
                  <c:ptCount val="2"/>
                  <c:pt idx="0">
                    <c:v>3.7309875138245276E-2</c:v>
                  </c:pt>
                  <c:pt idx="1">
                    <c:v>5.7919393010028637E-2</c:v>
                  </c:pt>
                </c:numCache>
              </c:numRef>
            </c:minus>
          </c:errBars>
          <c:cat>
            <c:strRef>
              <c:f>'siABCC colocalisation level'!$C$44:$D$44</c:f>
              <c:strCache>
                <c:ptCount val="2"/>
                <c:pt idx="0">
                  <c:v>siCTRL</c:v>
                </c:pt>
                <c:pt idx="1">
                  <c:v>siABCC</c:v>
                </c:pt>
              </c:strCache>
            </c:strRef>
          </c:cat>
          <c:val>
            <c:numRef>
              <c:f>'siABCC colocalisation level'!$C$45:$D$45</c:f>
              <c:numCache>
                <c:formatCode>0.0000</c:formatCode>
                <c:ptCount val="2"/>
                <c:pt idx="0">
                  <c:v>1</c:v>
                </c:pt>
                <c:pt idx="1">
                  <c:v>0.21444237974837782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7F-4FAD-870B-DFF8DFF1512B}"/>
            </c:ext>
          </c:extLst>
        </c:ser>
        <c:ser>
          <c:idx val="1"/>
          <c:order val="1"/>
          <c:tx>
            <c:v>MDA-MB-231-PTX</c:v>
          </c:tx>
          <c:spPr>
            <a:solidFill>
              <a:sysClr val="window" lastClr="FFFFFF">
                <a:lumMod val="85000"/>
              </a:sysClr>
            </a:solidFill>
            <a:ln>
              <a:solidFill>
                <a:sysClr val="windowText" lastClr="000000">
                  <a:lumMod val="95000"/>
                  <a:lumOff val="5000"/>
                </a:sysClr>
              </a:solidFill>
            </a:ln>
          </c:spPr>
          <c:invertIfNegative val="0"/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27F-4FAD-870B-DFF8DFF1512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'siABCC colocalisation level'!$F$46:$G$46</c:f>
                <c:numCache>
                  <c:formatCode>General</c:formatCode>
                  <c:ptCount val="2"/>
                  <c:pt idx="0">
                    <c:v>1.7174361996911251E-2</c:v>
                  </c:pt>
                  <c:pt idx="1">
                    <c:v>1.4414587385175036E-2</c:v>
                  </c:pt>
                </c:numCache>
              </c:numRef>
            </c:plus>
            <c:minus>
              <c:numRef>
                <c:f>'siABCC colocalisation level'!$F$46:$G$46</c:f>
                <c:numCache>
                  <c:formatCode>General</c:formatCode>
                  <c:ptCount val="2"/>
                  <c:pt idx="0">
                    <c:v>1.7174361996911251E-2</c:v>
                  </c:pt>
                  <c:pt idx="1">
                    <c:v>1.4414587385175036E-2</c:v>
                  </c:pt>
                </c:numCache>
              </c:numRef>
            </c:minus>
          </c:errBars>
          <c:cat>
            <c:strRef>
              <c:f>'siABCC colocalisation level'!$C$44:$D$44</c:f>
              <c:strCache>
                <c:ptCount val="2"/>
                <c:pt idx="0">
                  <c:v>siCTRL</c:v>
                </c:pt>
                <c:pt idx="1">
                  <c:v>siABCC</c:v>
                </c:pt>
              </c:strCache>
            </c:strRef>
          </c:cat>
          <c:val>
            <c:numRef>
              <c:f>'siABCC colocalisation level'!$F$45:$G$45</c:f>
              <c:numCache>
                <c:formatCode>0.0000</c:formatCode>
                <c:ptCount val="2"/>
                <c:pt idx="0">
                  <c:v>1</c:v>
                </c:pt>
                <c:pt idx="1">
                  <c:v>9.407541460230813E-2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27F-4FAD-870B-DFF8DFF15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4026112"/>
        <c:axId val="84027648"/>
      </c:barChart>
      <c:catAx>
        <c:axId val="8402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>
                <a:lumMod val="95000"/>
                <a:lumOff val="5000"/>
              </a:sysClr>
            </a:solidFill>
          </a:ln>
        </c:spPr>
        <c:txPr>
          <a:bodyPr rot="-2700000"/>
          <a:lstStyle/>
          <a:p>
            <a:pPr>
              <a:defRPr/>
            </a:pPr>
            <a:endParaRPr lang="pl-PL"/>
          </a:p>
        </c:txPr>
        <c:crossAx val="84027648"/>
        <c:crosses val="autoZero"/>
        <c:auto val="1"/>
        <c:lblAlgn val="ctr"/>
        <c:lblOffset val="100"/>
        <c:noMultiLvlLbl val="0"/>
      </c:catAx>
      <c:valAx>
        <c:axId val="84027648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Fold change</a:t>
                </a:r>
              </a:p>
            </c:rich>
          </c:tx>
          <c:layout>
            <c:manualLayout>
              <c:xMode val="edge"/>
              <c:yMode val="edge"/>
              <c:x val="0"/>
              <c:y val="0.3335046535695400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ysClr val="windowText" lastClr="000000">
                <a:lumMod val="95000"/>
                <a:lumOff val="5000"/>
              </a:sysClr>
            </a:solidFill>
          </a:ln>
        </c:spPr>
        <c:crossAx val="84026112"/>
        <c:crosses val="autoZero"/>
        <c:crossBetween val="between"/>
        <c:majorUnit val="0.4"/>
      </c:valAx>
    </c:plotArea>
    <c:legend>
      <c:legendPos val="t"/>
      <c:layout>
        <c:manualLayout>
          <c:xMode val="edge"/>
          <c:yMode val="edge"/>
          <c:x val="0.38807567522676012"/>
          <c:y val="3.6704587032934131E-2"/>
          <c:w val="0.61192432477323988"/>
          <c:h val="0.2069491320665722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695326</xdr:colOff>
      <xdr:row>50</xdr:row>
      <xdr:rowOff>47625</xdr:rowOff>
    </xdr:from>
    <xdr:to>
      <xdr:col>6</xdr:col>
      <xdr:colOff>219075</xdr:colOff>
      <xdr:row>62</xdr:row>
      <xdr:rowOff>53629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B5D29072-6344-4D56-92A6-4AF197372A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50</xdr:row>
      <xdr:rowOff>28575</xdr:rowOff>
    </xdr:from>
    <xdr:to>
      <xdr:col>11</xdr:col>
      <xdr:colOff>371810</xdr:colOff>
      <xdr:row>62</xdr:row>
      <xdr:rowOff>46733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6D08806A-A8EC-4B0E-B497-0EB95148DD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1447801</xdr:colOff>
      <xdr:row>47</xdr:row>
      <xdr:rowOff>28574</xdr:rowOff>
    </xdr:from>
    <xdr:to>
      <xdr:col>2</xdr:col>
      <xdr:colOff>676275</xdr:colOff>
      <xdr:row>56</xdr:row>
      <xdr:rowOff>44103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141C3EE1-4244-4D9A-A0F0-E206C4203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0"/>
  <sheetViews>
    <sheetView workbookViewId="0">
      <selection activeCell="L15" sqref="L15"/>
    </sheetView>
  </sheetViews>
  <sheetFormatPr defaultRowHeight="15" x14ac:dyDescent="0.25"/>
  <sheetData>
    <row r="1" spans="1:26" x14ac:dyDescent="0.25">
      <c r="A1" s="1" t="s">
        <v>0</v>
      </c>
      <c r="B1" s="1"/>
    </row>
    <row r="2" spans="1:26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s="1" t="s">
        <v>15</v>
      </c>
      <c r="Q2" s="1" t="s">
        <v>16</v>
      </c>
    </row>
    <row r="3" spans="1:26" x14ac:dyDescent="0.25">
      <c r="P3" s="1"/>
      <c r="Q3" s="1"/>
    </row>
    <row r="4" spans="1:26" x14ac:dyDescent="0.25">
      <c r="A4" s="1" t="s">
        <v>40</v>
      </c>
      <c r="P4" s="1"/>
      <c r="Q4" s="1"/>
      <c r="Y4" t="s">
        <v>28</v>
      </c>
    </row>
    <row r="5" spans="1:26" x14ac:dyDescent="0.25">
      <c r="P5" s="1"/>
      <c r="Q5" s="1"/>
      <c r="Y5" t="s">
        <v>22</v>
      </c>
      <c r="Z5" t="s">
        <v>29</v>
      </c>
    </row>
    <row r="6" spans="1:26" x14ac:dyDescent="0.25">
      <c r="S6" t="s">
        <v>19</v>
      </c>
      <c r="Y6" t="s">
        <v>30</v>
      </c>
      <c r="Z6" t="s">
        <v>31</v>
      </c>
    </row>
    <row r="7" spans="1:26" x14ac:dyDescent="0.25">
      <c r="A7" t="s">
        <v>17</v>
      </c>
      <c r="B7">
        <v>0.69108906514547574</v>
      </c>
      <c r="C7">
        <v>0.86128123768795561</v>
      </c>
      <c r="D7">
        <v>0.99276855871591674</v>
      </c>
      <c r="E7">
        <v>1.284158263508631</v>
      </c>
      <c r="F7">
        <v>0.82064101863221561</v>
      </c>
      <c r="G7">
        <v>0.92809005324642113</v>
      </c>
      <c r="H7">
        <v>1.0739924623093169</v>
      </c>
      <c r="I7">
        <v>1.2614838783581075</v>
      </c>
      <c r="J7">
        <v>0.59575649071062964</v>
      </c>
      <c r="K7">
        <v>1.2652772308273412</v>
      </c>
      <c r="L7">
        <v>0.96717678680512231</v>
      </c>
      <c r="M7">
        <v>1.1838463915011588</v>
      </c>
      <c r="N7">
        <v>1.0754660523434802</v>
      </c>
      <c r="O7">
        <v>0.99897251020822919</v>
      </c>
      <c r="P7" s="1">
        <f t="shared" ref="P7:P14" si="0">AVERAGE(B7:O7)</f>
        <v>1.0000000000000002</v>
      </c>
      <c r="Q7" s="1">
        <f>STDEV(B7:O7)</f>
        <v>0.21140815876377644</v>
      </c>
      <c r="S7" t="s">
        <v>20</v>
      </c>
      <c r="T7" t="s">
        <v>21</v>
      </c>
      <c r="U7" t="s">
        <v>22</v>
      </c>
      <c r="V7" t="s">
        <v>23</v>
      </c>
      <c r="W7" t="s">
        <v>24</v>
      </c>
      <c r="Y7" t="s">
        <v>24</v>
      </c>
      <c r="Z7" t="s">
        <v>32</v>
      </c>
    </row>
    <row r="8" spans="1:26" x14ac:dyDescent="0.25">
      <c r="A8" t="s">
        <v>18</v>
      </c>
      <c r="B8">
        <v>2.4480603580445925</v>
      </c>
      <c r="C8">
        <v>2.2927952942514049</v>
      </c>
      <c r="D8">
        <v>3.0869864861048275</v>
      </c>
      <c r="E8">
        <v>2.4119473112222818</v>
      </c>
      <c r="F8">
        <v>2.738467984696586</v>
      </c>
      <c r="G8">
        <v>2.5211547561682193</v>
      </c>
      <c r="H8">
        <v>2.5856434397134405</v>
      </c>
      <c r="I8">
        <v>2.0993720863229162</v>
      </c>
      <c r="J8">
        <v>2.7127544596526647</v>
      </c>
      <c r="K8">
        <v>1.8923265804245375</v>
      </c>
      <c r="L8">
        <v>2.550575645656151</v>
      </c>
      <c r="M8">
        <v>2.5082997265184441</v>
      </c>
      <c r="N8">
        <v>2.8250011186918704</v>
      </c>
      <c r="O8">
        <v>3.7635642968249901</v>
      </c>
      <c r="P8" s="1">
        <f t="shared" si="0"/>
        <v>2.6026392531637805</v>
      </c>
      <c r="Q8" s="1">
        <f>STDEV(B8:O8)</f>
        <v>0.44678175815271992</v>
      </c>
      <c r="S8" t="s">
        <v>25</v>
      </c>
      <c r="T8">
        <v>0.91469999999999996</v>
      </c>
      <c r="U8">
        <v>2.5700000000000001E-2</v>
      </c>
      <c r="V8" t="s">
        <v>26</v>
      </c>
      <c r="W8" t="s">
        <v>27</v>
      </c>
      <c r="Y8" t="s">
        <v>33</v>
      </c>
      <c r="Z8" t="s">
        <v>34</v>
      </c>
    </row>
    <row r="9" spans="1:26" x14ac:dyDescent="0.25">
      <c r="P9" s="1"/>
      <c r="Q9" s="1"/>
      <c r="Y9" t="s">
        <v>35</v>
      </c>
      <c r="Z9" t="s">
        <v>36</v>
      </c>
    </row>
    <row r="10" spans="1:26" x14ac:dyDescent="0.25">
      <c r="P10" s="1"/>
      <c r="Q10" s="1"/>
      <c r="Y10" t="s">
        <v>37</v>
      </c>
      <c r="Z10" t="s">
        <v>38</v>
      </c>
    </row>
    <row r="11" spans="1:26" x14ac:dyDescent="0.25">
      <c r="P11" s="1"/>
      <c r="Q11" s="1"/>
      <c r="Y11" t="s">
        <v>39</v>
      </c>
      <c r="Z11">
        <v>0</v>
      </c>
    </row>
    <row r="12" spans="1:26" x14ac:dyDescent="0.25">
      <c r="A12" s="1" t="s">
        <v>41</v>
      </c>
      <c r="P12" s="1"/>
      <c r="Q12" s="1"/>
      <c r="S12" t="s">
        <v>19</v>
      </c>
    </row>
    <row r="13" spans="1:26" x14ac:dyDescent="0.25">
      <c r="A13" t="s">
        <v>17</v>
      </c>
      <c r="B13">
        <v>1.0350852272727271</v>
      </c>
      <c r="C13">
        <v>1.0480113636363633</v>
      </c>
      <c r="D13">
        <v>1.0877840909090906</v>
      </c>
      <c r="E13">
        <v>0.72784090909090893</v>
      </c>
      <c r="F13">
        <v>1.1782670454545452</v>
      </c>
      <c r="G13">
        <v>1.0718749999999997</v>
      </c>
      <c r="H13">
        <v>0.85113636363636347</v>
      </c>
      <c r="P13" s="1">
        <f t="shared" si="0"/>
        <v>0.99999999999999967</v>
      </c>
      <c r="Q13" s="1">
        <f>STDEV(B13:O13)</f>
        <v>0.15514413671577651</v>
      </c>
      <c r="S13" t="s">
        <v>20</v>
      </c>
      <c r="T13" t="s">
        <v>21</v>
      </c>
      <c r="U13" t="s">
        <v>22</v>
      </c>
      <c r="V13" t="s">
        <v>23</v>
      </c>
      <c r="W13" t="s">
        <v>24</v>
      </c>
      <c r="Y13" t="s">
        <v>43</v>
      </c>
    </row>
    <row r="14" spans="1:26" x14ac:dyDescent="0.25">
      <c r="A14" t="s">
        <v>18</v>
      </c>
      <c r="B14">
        <v>2.2889204545454542</v>
      </c>
      <c r="C14">
        <v>1.4069602272727271</v>
      </c>
      <c r="D14">
        <v>2.0393465909090907</v>
      </c>
      <c r="E14">
        <v>1.5730113636363634</v>
      </c>
      <c r="F14">
        <v>1.3791193181818178</v>
      </c>
      <c r="G14">
        <v>1.488494318181818</v>
      </c>
      <c r="H14">
        <v>1.2329545454545452</v>
      </c>
      <c r="P14" s="1">
        <f t="shared" si="0"/>
        <v>1.6298295454545451</v>
      </c>
      <c r="Q14" s="1">
        <f>STDEV(B14:O14)</f>
        <v>0.38629546245683305</v>
      </c>
      <c r="S14" t="s">
        <v>25</v>
      </c>
      <c r="T14">
        <v>0.93410000000000004</v>
      </c>
      <c r="U14">
        <v>0.34770000000000001</v>
      </c>
      <c r="V14" t="s">
        <v>34</v>
      </c>
      <c r="W14" t="s">
        <v>42</v>
      </c>
      <c r="Y14" t="s">
        <v>22</v>
      </c>
      <c r="Z14">
        <v>1.8E-3</v>
      </c>
    </row>
    <row r="15" spans="1:26" x14ac:dyDescent="0.25">
      <c r="P15" s="1"/>
      <c r="Q15" s="1"/>
      <c r="Y15" t="s">
        <v>24</v>
      </c>
      <c r="Z15" t="s">
        <v>44</v>
      </c>
    </row>
    <row r="16" spans="1:26" x14ac:dyDescent="0.25">
      <c r="P16" s="1"/>
      <c r="Q16" s="1"/>
      <c r="Y16" t="s">
        <v>33</v>
      </c>
      <c r="Z16" t="s">
        <v>34</v>
      </c>
    </row>
    <row r="17" spans="1:26" x14ac:dyDescent="0.25">
      <c r="P17" s="1"/>
      <c r="Q17" s="1"/>
      <c r="Y17" t="s">
        <v>35</v>
      </c>
      <c r="Z17" t="s">
        <v>36</v>
      </c>
    </row>
    <row r="18" spans="1:26" x14ac:dyDescent="0.25">
      <c r="P18" s="1"/>
      <c r="Q18" s="1"/>
      <c r="Y18" t="s">
        <v>45</v>
      </c>
      <c r="Z18" t="s">
        <v>46</v>
      </c>
    </row>
    <row r="19" spans="1:26" x14ac:dyDescent="0.25">
      <c r="A19" s="1" t="s">
        <v>52</v>
      </c>
      <c r="P19" s="1"/>
      <c r="Q19" s="1"/>
    </row>
    <row r="20" spans="1:26" x14ac:dyDescent="0.25">
      <c r="A20" s="3" t="s">
        <v>17</v>
      </c>
      <c r="B20" s="2">
        <v>0.86023400000000005</v>
      </c>
      <c r="C20" s="2">
        <v>0.84811800000000004</v>
      </c>
      <c r="D20" s="2">
        <v>0.88446599999999997</v>
      </c>
      <c r="E20" s="2">
        <v>1.096495</v>
      </c>
      <c r="F20" s="2">
        <v>1.017741</v>
      </c>
      <c r="G20" s="2">
        <v>1.254003</v>
      </c>
      <c r="L20" s="3"/>
      <c r="M20" s="3"/>
      <c r="P20" s="1">
        <f>AVERAGE(B20:G20)</f>
        <v>0.99350950000000005</v>
      </c>
      <c r="Q20" s="1">
        <f>STDEV(B20:O20)</f>
        <v>0.16114687363365154</v>
      </c>
      <c r="S20" t="s">
        <v>19</v>
      </c>
      <c r="Y20" t="s">
        <v>43</v>
      </c>
    </row>
    <row r="21" spans="1:26" x14ac:dyDescent="0.25">
      <c r="A21" s="3" t="s">
        <v>54</v>
      </c>
      <c r="B21" s="2">
        <v>0.92384200000000005</v>
      </c>
      <c r="C21" s="2">
        <v>0.78147999999999995</v>
      </c>
      <c r="D21" s="2">
        <v>0.52704499999999999</v>
      </c>
      <c r="E21" s="2">
        <v>0.92384200000000005</v>
      </c>
      <c r="F21" s="2">
        <v>0.63305900000000004</v>
      </c>
      <c r="G21" s="2">
        <v>1.347901</v>
      </c>
      <c r="L21" s="2"/>
      <c r="M21" s="2"/>
      <c r="P21" s="1">
        <f>AVERAGE(B21:G21)</f>
        <v>0.85619483333333335</v>
      </c>
      <c r="Q21" s="1">
        <f>STDEV(B21:O21)</f>
        <v>0.28797178746357521</v>
      </c>
      <c r="S21" t="s">
        <v>20</v>
      </c>
      <c r="T21" t="s">
        <v>21</v>
      </c>
      <c r="U21" t="s">
        <v>22</v>
      </c>
      <c r="V21" t="s">
        <v>23</v>
      </c>
      <c r="W21" t="s">
        <v>24</v>
      </c>
      <c r="Y21" t="s">
        <v>22</v>
      </c>
      <c r="Z21">
        <v>0.33210000000000001</v>
      </c>
    </row>
    <row r="22" spans="1:26" x14ac:dyDescent="0.25">
      <c r="L22" s="2"/>
      <c r="M22" s="2"/>
      <c r="P22" s="1"/>
      <c r="Q22" s="1"/>
      <c r="S22" t="s">
        <v>25</v>
      </c>
      <c r="T22">
        <v>0.95130000000000003</v>
      </c>
      <c r="U22">
        <v>0.65669999999999995</v>
      </c>
      <c r="V22" t="s">
        <v>34</v>
      </c>
      <c r="W22" t="s">
        <v>42</v>
      </c>
      <c r="Y22" t="s">
        <v>24</v>
      </c>
      <c r="Z22" t="s">
        <v>42</v>
      </c>
    </row>
    <row r="23" spans="1:26" x14ac:dyDescent="0.25">
      <c r="L23" s="2"/>
      <c r="M23" s="2"/>
      <c r="P23" s="1"/>
      <c r="Q23" s="1"/>
      <c r="Y23" t="s">
        <v>33</v>
      </c>
      <c r="Z23" t="s">
        <v>26</v>
      </c>
    </row>
    <row r="24" spans="1:26" x14ac:dyDescent="0.25">
      <c r="L24" s="2"/>
      <c r="M24" s="2"/>
      <c r="P24" s="1"/>
      <c r="Q24" s="1"/>
      <c r="Y24" t="s">
        <v>35</v>
      </c>
      <c r="Z24" t="s">
        <v>36</v>
      </c>
    </row>
    <row r="25" spans="1:26" x14ac:dyDescent="0.25">
      <c r="L25" s="2"/>
      <c r="M25" s="2"/>
      <c r="P25" s="1"/>
      <c r="Q25" s="1"/>
      <c r="Y25" t="s">
        <v>45</v>
      </c>
      <c r="Z25" t="s">
        <v>53</v>
      </c>
    </row>
    <row r="26" spans="1:26" x14ac:dyDescent="0.25">
      <c r="A26" s="1" t="s">
        <v>83</v>
      </c>
      <c r="I26" s="3"/>
      <c r="J26" s="3"/>
      <c r="L26" s="2"/>
      <c r="M26" s="2"/>
      <c r="P26" s="1"/>
      <c r="Q26" s="1"/>
    </row>
    <row r="27" spans="1:26" x14ac:dyDescent="0.25">
      <c r="A27" t="s">
        <v>17</v>
      </c>
      <c r="B27">
        <v>4.7167000000000001E-2</v>
      </c>
      <c r="C27">
        <v>1.713724</v>
      </c>
      <c r="D27">
        <v>0.21224999999999999</v>
      </c>
      <c r="E27">
        <v>0.55027800000000004</v>
      </c>
      <c r="F27">
        <v>1.7962659999999999</v>
      </c>
      <c r="G27">
        <v>0.78218100000000002</v>
      </c>
      <c r="H27">
        <v>0.67605599999999999</v>
      </c>
      <c r="I27">
        <v>0.90009799999999995</v>
      </c>
      <c r="J27">
        <v>1.670488</v>
      </c>
      <c r="K27">
        <v>1.5682929999999999</v>
      </c>
      <c r="L27">
        <v>0.92761199999999999</v>
      </c>
      <c r="M27">
        <v>1.1555850000000001</v>
      </c>
      <c r="P27" s="1">
        <f>AVERAGE(B27:O27)</f>
        <v>0.99999983333333331</v>
      </c>
      <c r="Q27" s="1">
        <f>STDEV(B27:O27)</f>
        <v>0.59072030028583589</v>
      </c>
      <c r="S27" t="s">
        <v>19</v>
      </c>
    </row>
    <row r="28" spans="1:26" x14ac:dyDescent="0.25">
      <c r="A28" t="s">
        <v>54</v>
      </c>
      <c r="B28">
        <v>2.6216840000000001</v>
      </c>
      <c r="C28">
        <v>1.8119879999999999</v>
      </c>
      <c r="D28">
        <v>1.635113</v>
      </c>
      <c r="E28">
        <v>2.067475</v>
      </c>
      <c r="F28">
        <v>1.5722240000000001</v>
      </c>
      <c r="G28">
        <v>2.047822</v>
      </c>
      <c r="H28">
        <v>2.1107109999999998</v>
      </c>
      <c r="I28">
        <v>2.1067800000000001</v>
      </c>
      <c r="J28">
        <v>2.2443499999999998</v>
      </c>
      <c r="K28">
        <v>1.6508350000000001</v>
      </c>
      <c r="L28">
        <v>2.4487390000000002</v>
      </c>
      <c r="M28">
        <v>2.201114</v>
      </c>
      <c r="P28" s="1">
        <f>AVERAGE(B28:O28)</f>
        <v>2.0432362500000001</v>
      </c>
      <c r="Q28" s="1">
        <f>STDEV(B28:O28)</f>
        <v>0.32606151416959284</v>
      </c>
      <c r="S28" t="s">
        <v>20</v>
      </c>
      <c r="T28" t="s">
        <v>21</v>
      </c>
      <c r="U28" t="s">
        <v>22</v>
      </c>
      <c r="V28" t="s">
        <v>23</v>
      </c>
      <c r="W28" t="s">
        <v>24</v>
      </c>
      <c r="Y28" t="s">
        <v>43</v>
      </c>
    </row>
    <row r="29" spans="1:26" x14ac:dyDescent="0.25">
      <c r="I29" s="2"/>
      <c r="J29" s="2"/>
      <c r="P29" s="1"/>
      <c r="Q29" s="1"/>
      <c r="S29" t="s">
        <v>25</v>
      </c>
      <c r="T29">
        <v>0.97299999999999998</v>
      </c>
      <c r="U29">
        <v>0.74070000000000003</v>
      </c>
      <c r="V29" t="s">
        <v>34</v>
      </c>
      <c r="W29" t="s">
        <v>42</v>
      </c>
      <c r="Y29" t="s">
        <v>22</v>
      </c>
      <c r="Z29" t="s">
        <v>29</v>
      </c>
    </row>
    <row r="30" spans="1:26" x14ac:dyDescent="0.25">
      <c r="I30" s="2"/>
      <c r="J30" s="2"/>
      <c r="P30" s="1"/>
      <c r="Q30" s="1"/>
      <c r="Y30" t="s">
        <v>24</v>
      </c>
      <c r="Z30" t="s">
        <v>32</v>
      </c>
    </row>
    <row r="31" spans="1:26" x14ac:dyDescent="0.25">
      <c r="I31" s="2"/>
      <c r="J31" s="2"/>
      <c r="P31" s="1"/>
      <c r="Q31" s="1"/>
      <c r="Y31" t="s">
        <v>33</v>
      </c>
      <c r="Z31" t="s">
        <v>34</v>
      </c>
    </row>
    <row r="32" spans="1:26" x14ac:dyDescent="0.25">
      <c r="I32" s="2"/>
      <c r="J32" s="2"/>
      <c r="P32" s="1"/>
      <c r="Q32" s="1"/>
      <c r="Y32" t="s">
        <v>35</v>
      </c>
      <c r="Z32" t="s">
        <v>36</v>
      </c>
    </row>
    <row r="33" spans="1:27" x14ac:dyDescent="0.25">
      <c r="I33" s="2"/>
      <c r="J33" s="2"/>
      <c r="P33" s="1"/>
      <c r="Q33" s="1"/>
      <c r="Y33" t="s">
        <v>45</v>
      </c>
      <c r="Z33" t="s">
        <v>76</v>
      </c>
    </row>
    <row r="34" spans="1:27" x14ac:dyDescent="0.25">
      <c r="P34" s="1"/>
      <c r="Q34" s="1"/>
    </row>
    <row r="35" spans="1:27" x14ac:dyDescent="0.25">
      <c r="A35" s="1" t="s">
        <v>55</v>
      </c>
      <c r="P35" s="1"/>
      <c r="Q35" s="1"/>
      <c r="S35" t="s">
        <v>19</v>
      </c>
      <c r="Y35" t="s">
        <v>43</v>
      </c>
    </row>
    <row r="36" spans="1:27" x14ac:dyDescent="0.25">
      <c r="A36" s="3" t="s">
        <v>17</v>
      </c>
      <c r="B36" s="2">
        <v>1.0570729999999999</v>
      </c>
      <c r="C36" s="2">
        <v>1.089569</v>
      </c>
      <c r="D36" s="2">
        <v>1.2243310000000001</v>
      </c>
      <c r="E36" s="2">
        <v>1.0436920000000001</v>
      </c>
      <c r="F36" s="2">
        <v>0.87738899999999997</v>
      </c>
      <c r="G36" s="2">
        <v>0.89172600000000002</v>
      </c>
      <c r="H36" s="2">
        <v>0.81622099999999997</v>
      </c>
      <c r="P36" s="1">
        <f>AVERAGE(B36:O36)</f>
        <v>1.0000001428571428</v>
      </c>
      <c r="Q36" s="1">
        <f>STDEV(B36:O36)</f>
        <v>0.14378500081305223</v>
      </c>
      <c r="S36" t="s">
        <v>20</v>
      </c>
      <c r="T36" t="s">
        <v>21</v>
      </c>
      <c r="U36" t="s">
        <v>22</v>
      </c>
      <c r="V36" t="s">
        <v>23</v>
      </c>
      <c r="W36" t="s">
        <v>24</v>
      </c>
      <c r="Y36" t="s">
        <v>22</v>
      </c>
      <c r="Z36">
        <v>0.99070000000000003</v>
      </c>
    </row>
    <row r="37" spans="1:27" x14ac:dyDescent="0.25">
      <c r="A37" s="3" t="s">
        <v>54</v>
      </c>
      <c r="B37" s="2">
        <v>1.1048610000000001</v>
      </c>
      <c r="C37" s="2">
        <v>1.1316219999999999</v>
      </c>
      <c r="D37" s="2">
        <v>1.1927909999999999</v>
      </c>
      <c r="E37" s="2">
        <v>1.169853</v>
      </c>
      <c r="F37" s="2">
        <v>0.72160000000000002</v>
      </c>
      <c r="G37" s="2">
        <v>0.90606200000000003</v>
      </c>
      <c r="H37" s="2">
        <v>0.78085700000000002</v>
      </c>
      <c r="P37" s="1">
        <f>AVERAGE(B37:O37)</f>
        <v>1.0010922857142857</v>
      </c>
      <c r="Q37" s="1">
        <f>STDEV(B37:O37)</f>
        <v>0.19522841415951186</v>
      </c>
      <c r="S37" t="s">
        <v>25</v>
      </c>
      <c r="T37">
        <v>0.93279999999999996</v>
      </c>
      <c r="U37">
        <v>0.3337</v>
      </c>
      <c r="V37" t="s">
        <v>34</v>
      </c>
      <c r="W37" t="s">
        <v>42</v>
      </c>
      <c r="Y37" t="s">
        <v>24</v>
      </c>
      <c r="Z37" t="s">
        <v>42</v>
      </c>
    </row>
    <row r="38" spans="1:27" x14ac:dyDescent="0.25">
      <c r="Y38" t="s">
        <v>33</v>
      </c>
      <c r="Z38" t="s">
        <v>26</v>
      </c>
    </row>
    <row r="39" spans="1:27" x14ac:dyDescent="0.25">
      <c r="Y39" t="s">
        <v>35</v>
      </c>
      <c r="Z39" t="s">
        <v>36</v>
      </c>
    </row>
    <row r="40" spans="1:27" x14ac:dyDescent="0.25">
      <c r="Y40" t="s">
        <v>45</v>
      </c>
      <c r="Z40" t="s">
        <v>56</v>
      </c>
    </row>
    <row r="41" spans="1:2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x14ac:dyDescent="0.25">
      <c r="A42" s="1" t="s">
        <v>84</v>
      </c>
      <c r="B42" s="1"/>
    </row>
    <row r="43" spans="1:27" x14ac:dyDescent="0.25">
      <c r="B43" t="s">
        <v>1</v>
      </c>
      <c r="C43" t="s">
        <v>2</v>
      </c>
      <c r="D43" t="s">
        <v>3</v>
      </c>
      <c r="E43" t="s">
        <v>4</v>
      </c>
      <c r="F43" t="s">
        <v>5</v>
      </c>
      <c r="G43" t="s">
        <v>6</v>
      </c>
      <c r="H43" t="s">
        <v>7</v>
      </c>
      <c r="I43" t="s">
        <v>8</v>
      </c>
      <c r="J43" t="s">
        <v>9</v>
      </c>
      <c r="K43" t="s">
        <v>10</v>
      </c>
      <c r="L43" t="s">
        <v>11</v>
      </c>
      <c r="M43" t="s">
        <v>12</v>
      </c>
      <c r="N43" t="s">
        <v>13</v>
      </c>
      <c r="O43" t="s">
        <v>14</v>
      </c>
      <c r="P43" s="1" t="s">
        <v>15</v>
      </c>
      <c r="Q43" s="1" t="s">
        <v>16</v>
      </c>
    </row>
    <row r="44" spans="1:27" x14ac:dyDescent="0.25">
      <c r="P44" s="1"/>
      <c r="Q44" s="1"/>
      <c r="Y44" t="s">
        <v>28</v>
      </c>
    </row>
    <row r="45" spans="1:27" x14ac:dyDescent="0.25">
      <c r="A45" t="s">
        <v>40</v>
      </c>
      <c r="P45" s="1"/>
      <c r="Q45" s="1"/>
      <c r="S45" t="s">
        <v>19</v>
      </c>
      <c r="Y45" t="s">
        <v>22</v>
      </c>
      <c r="Z45">
        <v>2.0000000000000001E-4</v>
      </c>
    </row>
    <row r="46" spans="1:27" x14ac:dyDescent="0.25">
      <c r="P46" s="1"/>
      <c r="Q46" s="1"/>
      <c r="S46" t="s">
        <v>20</v>
      </c>
      <c r="T46" t="s">
        <v>21</v>
      </c>
      <c r="U46" t="s">
        <v>22</v>
      </c>
      <c r="V46" t="s">
        <v>23</v>
      </c>
      <c r="W46" t="s">
        <v>24</v>
      </c>
      <c r="Y46" t="s">
        <v>30</v>
      </c>
      <c r="Z46" t="s">
        <v>31</v>
      </c>
    </row>
    <row r="47" spans="1:27" x14ac:dyDescent="0.25">
      <c r="P47" s="1"/>
      <c r="Q47" s="1"/>
      <c r="S47" t="s">
        <v>25</v>
      </c>
      <c r="T47">
        <v>0.87209999999999999</v>
      </c>
      <c r="U47">
        <v>2.93E-2</v>
      </c>
      <c r="V47" t="s">
        <v>26</v>
      </c>
      <c r="W47" t="s">
        <v>27</v>
      </c>
      <c r="Y47" t="s">
        <v>24</v>
      </c>
      <c r="Z47" t="s">
        <v>60</v>
      </c>
    </row>
    <row r="48" spans="1:27" x14ac:dyDescent="0.25">
      <c r="A48" t="s">
        <v>49</v>
      </c>
      <c r="B48">
        <v>0.69960199999999995</v>
      </c>
      <c r="C48">
        <v>1.4219189999999999</v>
      </c>
      <c r="D48">
        <v>1.3719479999999999</v>
      </c>
      <c r="E48">
        <v>0.48608699999999999</v>
      </c>
      <c r="F48">
        <v>0.50425900000000001</v>
      </c>
      <c r="G48">
        <v>1.4128339999999999</v>
      </c>
      <c r="H48">
        <v>1.126633</v>
      </c>
      <c r="I48">
        <v>0.97671799999999998</v>
      </c>
      <c r="P48" s="1">
        <f>AVERAGE(B48:O48)</f>
        <v>1</v>
      </c>
      <c r="Q48" s="1">
        <f>STDEV(B48:O48)</f>
        <v>0.39703823243180419</v>
      </c>
      <c r="Y48" t="s">
        <v>33</v>
      </c>
      <c r="Z48" t="s">
        <v>34</v>
      </c>
    </row>
    <row r="49" spans="1:26" x14ac:dyDescent="0.25">
      <c r="A49" t="s">
        <v>50</v>
      </c>
      <c r="B49">
        <v>2.539466</v>
      </c>
      <c r="C49">
        <v>2.0034070000000002</v>
      </c>
      <c r="D49">
        <v>4.4429299999999996</v>
      </c>
      <c r="E49">
        <v>3.4162409999999999</v>
      </c>
      <c r="F49">
        <v>3.5706980000000001</v>
      </c>
      <c r="G49">
        <v>15.08234</v>
      </c>
      <c r="H49">
        <v>16.23169</v>
      </c>
      <c r="I49">
        <v>10.130610000000001</v>
      </c>
      <c r="P49" s="1">
        <f>AVERAGE(B49:O49)</f>
        <v>7.1771727500000004</v>
      </c>
      <c r="Q49" s="1">
        <f>STDEV(B49:O49)</f>
        <v>5.8076583745953139</v>
      </c>
      <c r="Y49" t="s">
        <v>35</v>
      </c>
      <c r="Z49" t="s">
        <v>36</v>
      </c>
    </row>
    <row r="50" spans="1:26" x14ac:dyDescent="0.25">
      <c r="P50" s="1"/>
      <c r="Q50" s="1"/>
      <c r="Y50" t="s">
        <v>37</v>
      </c>
      <c r="Z50" t="s">
        <v>69</v>
      </c>
    </row>
    <row r="51" spans="1:26" x14ac:dyDescent="0.25">
      <c r="P51" s="1"/>
      <c r="Q51" s="1"/>
      <c r="Y51" t="s">
        <v>39</v>
      </c>
      <c r="Z51">
        <v>0</v>
      </c>
    </row>
    <row r="52" spans="1:26" x14ac:dyDescent="0.25">
      <c r="P52" s="1"/>
      <c r="Q52" s="1"/>
    </row>
    <row r="53" spans="1:26" x14ac:dyDescent="0.25">
      <c r="A53" t="s">
        <v>41</v>
      </c>
      <c r="P53" s="1"/>
      <c r="Q53" s="1"/>
      <c r="S53" t="s">
        <v>19</v>
      </c>
      <c r="Y53" t="s">
        <v>43</v>
      </c>
    </row>
    <row r="54" spans="1:26" x14ac:dyDescent="0.25">
      <c r="A54" t="s">
        <v>49</v>
      </c>
      <c r="B54">
        <v>1.95</v>
      </c>
      <c r="C54">
        <v>0.95</v>
      </c>
      <c r="D54">
        <v>1.2</v>
      </c>
      <c r="E54">
        <v>0.79</v>
      </c>
      <c r="F54">
        <v>2.66</v>
      </c>
      <c r="G54">
        <v>2.06</v>
      </c>
      <c r="H54">
        <v>0.97</v>
      </c>
      <c r="P54" s="1">
        <f>AVERAGE(B54:O54)</f>
        <v>1.5114285714285713</v>
      </c>
      <c r="Q54" s="1">
        <f>STDEV(B54:O54)</f>
        <v>0.71160449154073802</v>
      </c>
      <c r="S54" t="s">
        <v>20</v>
      </c>
      <c r="T54" t="s">
        <v>21</v>
      </c>
      <c r="U54" t="s">
        <v>22</v>
      </c>
      <c r="V54" t="s">
        <v>23</v>
      </c>
      <c r="W54" t="s">
        <v>24</v>
      </c>
      <c r="Y54" t="s">
        <v>22</v>
      </c>
      <c r="Z54">
        <v>0.17069999999999999</v>
      </c>
    </row>
    <row r="55" spans="1:26" x14ac:dyDescent="0.25">
      <c r="A55" t="s">
        <v>50</v>
      </c>
      <c r="B55">
        <v>0.73</v>
      </c>
      <c r="C55">
        <v>1.36</v>
      </c>
      <c r="D55">
        <v>1.56</v>
      </c>
      <c r="E55">
        <v>1.26</v>
      </c>
      <c r="F55">
        <v>0.69</v>
      </c>
      <c r="G55">
        <v>0.81</v>
      </c>
      <c r="H55">
        <v>1.1299999999999999</v>
      </c>
      <c r="P55" s="1">
        <f>AVERAGE(B55:O55)</f>
        <v>1.0771428571428572</v>
      </c>
      <c r="Q55" s="1">
        <f>STDEV(B55:O55)</f>
        <v>0.33939722478310941</v>
      </c>
      <c r="S55" t="s">
        <v>25</v>
      </c>
      <c r="T55">
        <v>0.94030000000000002</v>
      </c>
      <c r="U55">
        <v>0.42270000000000002</v>
      </c>
      <c r="V55" t="s">
        <v>34</v>
      </c>
      <c r="W55" t="s">
        <v>42</v>
      </c>
      <c r="Y55" t="s">
        <v>24</v>
      </c>
      <c r="Z55" t="s">
        <v>42</v>
      </c>
    </row>
    <row r="56" spans="1:26" x14ac:dyDescent="0.25">
      <c r="P56" s="1"/>
      <c r="Q56" s="1"/>
      <c r="Y56" t="s">
        <v>33</v>
      </c>
      <c r="Z56" t="s">
        <v>26</v>
      </c>
    </row>
    <row r="57" spans="1:26" x14ac:dyDescent="0.25">
      <c r="P57" s="1"/>
      <c r="Q57" s="1"/>
      <c r="Y57" t="s">
        <v>35</v>
      </c>
      <c r="Z57" t="s">
        <v>36</v>
      </c>
    </row>
    <row r="58" spans="1:26" x14ac:dyDescent="0.25">
      <c r="P58" s="1"/>
      <c r="Q58" s="1"/>
      <c r="Y58" t="s">
        <v>45</v>
      </c>
      <c r="Z58" t="s">
        <v>51</v>
      </c>
    </row>
    <row r="59" spans="1:26" x14ac:dyDescent="0.25">
      <c r="P59" s="1"/>
      <c r="Q59" s="1"/>
    </row>
    <row r="60" spans="1:26" x14ac:dyDescent="0.25">
      <c r="A60" t="s">
        <v>52</v>
      </c>
      <c r="P60" s="1"/>
      <c r="Q60" s="1"/>
      <c r="S60" t="s">
        <v>19</v>
      </c>
      <c r="Y60" t="s">
        <v>43</v>
      </c>
    </row>
    <row r="61" spans="1:26" x14ac:dyDescent="0.25">
      <c r="A61" t="s">
        <v>49</v>
      </c>
      <c r="B61">
        <v>0.904084</v>
      </c>
      <c r="C61">
        <v>1.0470090000000001</v>
      </c>
      <c r="D61">
        <v>1.1832860000000001</v>
      </c>
      <c r="E61">
        <v>1.020418</v>
      </c>
      <c r="F61">
        <v>1.0586420000000001</v>
      </c>
      <c r="G61">
        <v>0.67806299999999997</v>
      </c>
      <c r="H61">
        <v>1.1085</v>
      </c>
      <c r="P61" s="1">
        <f>AVERAGE(B61:H61)</f>
        <v>1.0000002857142858</v>
      </c>
      <c r="Q61" s="1">
        <f>STDEV(B61:O61)</f>
        <v>0.16546648391211469</v>
      </c>
      <c r="S61" t="s">
        <v>20</v>
      </c>
      <c r="T61" t="s">
        <v>21</v>
      </c>
      <c r="U61" t="s">
        <v>22</v>
      </c>
      <c r="V61" t="s">
        <v>23</v>
      </c>
      <c r="W61" t="s">
        <v>24</v>
      </c>
      <c r="Y61" t="s">
        <v>22</v>
      </c>
      <c r="Z61">
        <v>2.5999999999999999E-2</v>
      </c>
    </row>
    <row r="62" spans="1:26" x14ac:dyDescent="0.25">
      <c r="A62" t="s">
        <v>50</v>
      </c>
      <c r="B62">
        <v>0.60327600000000003</v>
      </c>
      <c r="C62">
        <v>0.60660000000000003</v>
      </c>
      <c r="D62">
        <v>0.88580199999999998</v>
      </c>
      <c r="E62">
        <v>1.10019</v>
      </c>
      <c r="F62">
        <v>0.74121599999999999</v>
      </c>
      <c r="G62">
        <v>0.55175700000000005</v>
      </c>
      <c r="H62">
        <v>0.80104500000000001</v>
      </c>
      <c r="P62" s="1">
        <f>AVERAGE(B62:H62)</f>
        <v>0.75569799999999998</v>
      </c>
      <c r="Q62" s="1">
        <f>STDEV(B62:O62)</f>
        <v>0.1936158046157388</v>
      </c>
      <c r="S62" t="s">
        <v>25</v>
      </c>
      <c r="T62">
        <v>0.98309999999999997</v>
      </c>
      <c r="U62">
        <v>0.98880000000000001</v>
      </c>
      <c r="V62" t="s">
        <v>34</v>
      </c>
      <c r="W62" t="s">
        <v>42</v>
      </c>
      <c r="Y62" t="s">
        <v>24</v>
      </c>
      <c r="Z62" t="s">
        <v>27</v>
      </c>
    </row>
    <row r="63" spans="1:26" x14ac:dyDescent="0.25">
      <c r="P63" s="1"/>
      <c r="Q63" s="1"/>
      <c r="Y63" t="s">
        <v>33</v>
      </c>
      <c r="Z63" t="s">
        <v>34</v>
      </c>
    </row>
    <row r="64" spans="1:26" x14ac:dyDescent="0.25">
      <c r="P64" s="1"/>
      <c r="Q64" s="1"/>
      <c r="Y64" t="s">
        <v>35</v>
      </c>
      <c r="Z64" t="s">
        <v>36</v>
      </c>
    </row>
    <row r="65" spans="1:26" x14ac:dyDescent="0.25">
      <c r="P65" s="1"/>
      <c r="Q65" s="1"/>
      <c r="Y65" t="s">
        <v>45</v>
      </c>
      <c r="Z65" t="s">
        <v>48</v>
      </c>
    </row>
    <row r="66" spans="1:26" x14ac:dyDescent="0.25">
      <c r="P66" s="1"/>
      <c r="Q66" s="1"/>
    </row>
    <row r="67" spans="1:26" x14ac:dyDescent="0.25">
      <c r="A67" t="s">
        <v>83</v>
      </c>
      <c r="P67" s="1"/>
      <c r="Q67" s="1"/>
      <c r="S67" t="s">
        <v>19</v>
      </c>
      <c r="Y67" t="s">
        <v>43</v>
      </c>
    </row>
    <row r="68" spans="1:26" x14ac:dyDescent="0.25">
      <c r="A68" t="s">
        <v>49</v>
      </c>
      <c r="B68">
        <v>0.215341</v>
      </c>
      <c r="C68">
        <v>0.90358899999999998</v>
      </c>
      <c r="D68">
        <v>1.4229419999999999</v>
      </c>
      <c r="E68">
        <v>1.152709</v>
      </c>
      <c r="F68">
        <v>0.95003499999999996</v>
      </c>
      <c r="G68">
        <v>0.91203400000000001</v>
      </c>
      <c r="H68">
        <v>1.874736</v>
      </c>
      <c r="I68">
        <v>1.114708</v>
      </c>
      <c r="J68">
        <v>1.262491</v>
      </c>
      <c r="K68">
        <v>0.36312499999999998</v>
      </c>
      <c r="L68">
        <v>1.0893740000000001</v>
      </c>
      <c r="M68">
        <v>0.73891600000000002</v>
      </c>
      <c r="P68" s="1">
        <f>AVERAGE(B68:O68)</f>
        <v>1</v>
      </c>
      <c r="Q68" s="1">
        <f>STDEV(B68:O68)</f>
        <v>0.44378579724764455</v>
      </c>
      <c r="S68" t="s">
        <v>20</v>
      </c>
      <c r="T68" t="s">
        <v>21</v>
      </c>
      <c r="U68" t="s">
        <v>22</v>
      </c>
      <c r="V68" t="s">
        <v>23</v>
      </c>
      <c r="W68" t="s">
        <v>24</v>
      </c>
      <c r="Y68" t="s">
        <v>22</v>
      </c>
      <c r="Z68">
        <v>1E-4</v>
      </c>
    </row>
    <row r="69" spans="1:26" x14ac:dyDescent="0.25">
      <c r="A69" t="s">
        <v>50</v>
      </c>
      <c r="B69">
        <v>2.16608</v>
      </c>
      <c r="C69">
        <v>3.5890219999999999</v>
      </c>
      <c r="D69">
        <v>1.6720619999999999</v>
      </c>
      <c r="E69">
        <v>2.5672060000000001</v>
      </c>
      <c r="F69">
        <v>2.6009850000000001</v>
      </c>
      <c r="G69">
        <v>1.701619</v>
      </c>
      <c r="H69">
        <v>1.5876140000000001</v>
      </c>
      <c r="I69">
        <v>1.6256159999999999</v>
      </c>
      <c r="J69">
        <v>1.410274</v>
      </c>
      <c r="K69">
        <v>1.3807179999999999</v>
      </c>
      <c r="L69">
        <v>1.912738</v>
      </c>
      <c r="M69">
        <v>2.187192</v>
      </c>
      <c r="P69" s="1">
        <f>AVERAGE(B69:O69)</f>
        <v>2.0334271666666663</v>
      </c>
      <c r="Q69" s="1">
        <f>STDEV(B69:O69)</f>
        <v>0.63980204264171892</v>
      </c>
      <c r="S69" t="s">
        <v>25</v>
      </c>
      <c r="T69">
        <v>0.93740000000000001</v>
      </c>
      <c r="U69">
        <v>0.14249999999999999</v>
      </c>
      <c r="V69" t="s">
        <v>34</v>
      </c>
      <c r="W69" t="s">
        <v>42</v>
      </c>
      <c r="Y69" t="s">
        <v>24</v>
      </c>
      <c r="Z69" t="s">
        <v>60</v>
      </c>
    </row>
    <row r="70" spans="1:26" x14ac:dyDescent="0.25">
      <c r="P70" s="1"/>
      <c r="Q70" s="1"/>
      <c r="Y70" t="s">
        <v>33</v>
      </c>
      <c r="Z70" t="s">
        <v>34</v>
      </c>
    </row>
    <row r="71" spans="1:26" x14ac:dyDescent="0.25">
      <c r="P71" s="1"/>
      <c r="Q71" s="1"/>
      <c r="Y71" t="s">
        <v>35</v>
      </c>
      <c r="Z71" t="s">
        <v>36</v>
      </c>
    </row>
    <row r="72" spans="1:26" x14ac:dyDescent="0.25">
      <c r="P72" s="1"/>
      <c r="Q72" s="1"/>
      <c r="Y72" t="s">
        <v>45</v>
      </c>
      <c r="Z72" t="s">
        <v>75</v>
      </c>
    </row>
    <row r="73" spans="1:26" x14ac:dyDescent="0.25">
      <c r="P73" s="1"/>
      <c r="Q73" s="1"/>
    </row>
    <row r="74" spans="1:26" x14ac:dyDescent="0.25">
      <c r="P74" s="1"/>
      <c r="Q74" s="1"/>
    </row>
    <row r="75" spans="1:26" x14ac:dyDescent="0.25">
      <c r="P75" s="1"/>
      <c r="Q75" s="1"/>
      <c r="Y75" t="s">
        <v>43</v>
      </c>
    </row>
    <row r="76" spans="1:26" x14ac:dyDescent="0.25">
      <c r="A76" t="s">
        <v>55</v>
      </c>
      <c r="P76" s="1"/>
      <c r="Q76" s="1"/>
      <c r="S76" t="s">
        <v>19</v>
      </c>
      <c r="Y76" t="s">
        <v>22</v>
      </c>
      <c r="Z76">
        <v>1E-4</v>
      </c>
    </row>
    <row r="77" spans="1:26" x14ac:dyDescent="0.25">
      <c r="A77" t="s">
        <v>49</v>
      </c>
      <c r="B77">
        <v>1.2283435404482848</v>
      </c>
      <c r="C77">
        <v>0.79818003708451835</v>
      </c>
      <c r="D77">
        <v>0.97131652143679492</v>
      </c>
      <c r="E77">
        <v>0.7986426976626122</v>
      </c>
      <c r="F77">
        <v>0.9782844918107535</v>
      </c>
      <c r="G77">
        <v>1.4007595600989229</v>
      </c>
      <c r="H77">
        <v>1.0860354455038419</v>
      </c>
      <c r="I77">
        <v>1.0150279784470251</v>
      </c>
      <c r="J77">
        <v>0.78453994566543528</v>
      </c>
      <c r="K77">
        <v>1.1568190332386865</v>
      </c>
      <c r="L77">
        <v>1.209067868602957</v>
      </c>
      <c r="M77">
        <v>1.3489099678519854</v>
      </c>
      <c r="N77">
        <v>0.80716723018378311</v>
      </c>
      <c r="O77">
        <v>0.41690568196439826</v>
      </c>
      <c r="P77" s="1">
        <f>AVERAGE(B77:O77)</f>
        <v>0.99999999999999989</v>
      </c>
      <c r="Q77" s="1">
        <f>STDEV(B77:O77)</f>
        <v>0.2655319111283867</v>
      </c>
      <c r="S77" t="s">
        <v>20</v>
      </c>
      <c r="T77" t="s">
        <v>21</v>
      </c>
      <c r="U77" t="s">
        <v>22</v>
      </c>
      <c r="V77" t="s">
        <v>23</v>
      </c>
      <c r="W77" t="s">
        <v>24</v>
      </c>
      <c r="Y77" t="s">
        <v>24</v>
      </c>
      <c r="Z77" t="s">
        <v>60</v>
      </c>
    </row>
    <row r="78" spans="1:26" x14ac:dyDescent="0.25">
      <c r="A78" t="s">
        <v>50</v>
      </c>
      <c r="B78">
        <v>1.0109938811883692</v>
      </c>
      <c r="C78">
        <v>1.0030212743156155</v>
      </c>
      <c r="D78">
        <v>1.6298526422484396</v>
      </c>
      <c r="E78">
        <v>1.3012064649590467</v>
      </c>
      <c r="F78">
        <v>1.3820932026739778</v>
      </c>
      <c r="G78">
        <v>1.9063479145155107</v>
      </c>
      <c r="H78">
        <v>1.9174665303049263</v>
      </c>
      <c r="I78">
        <v>1.8012294710637569</v>
      </c>
      <c r="J78">
        <v>2.2726683830267405</v>
      </c>
      <c r="K78">
        <v>1.440138454736654</v>
      </c>
      <c r="L78">
        <v>1.6647667220084863</v>
      </c>
      <c r="M78">
        <v>1.3286365659243438</v>
      </c>
      <c r="N78">
        <v>1.4598526885100123</v>
      </c>
      <c r="O78">
        <v>1.3282352035829406</v>
      </c>
      <c r="P78" s="1">
        <f>AVERAGE(B78:O78)</f>
        <v>1.5318935285042017</v>
      </c>
      <c r="Q78" s="1">
        <f>STDEV(B78:O78)</f>
        <v>0.35739668550741471</v>
      </c>
      <c r="S78" t="s">
        <v>25</v>
      </c>
      <c r="T78">
        <v>0.97</v>
      </c>
      <c r="U78">
        <v>0.57940000000000003</v>
      </c>
      <c r="V78" t="s">
        <v>34</v>
      </c>
      <c r="W78" t="s">
        <v>42</v>
      </c>
      <c r="Y78" t="s">
        <v>33</v>
      </c>
      <c r="Z78" t="s">
        <v>34</v>
      </c>
    </row>
    <row r="79" spans="1:26" x14ac:dyDescent="0.25">
      <c r="Y79" t="s">
        <v>35</v>
      </c>
      <c r="Z79" t="s">
        <v>36</v>
      </c>
    </row>
    <row r="80" spans="1:26" x14ac:dyDescent="0.25">
      <c r="Y80" t="s">
        <v>45</v>
      </c>
      <c r="Z80" t="s">
        <v>85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04182-158E-4D1E-A684-C794EB1D1EDE}">
  <dimension ref="A1:AA81"/>
  <sheetViews>
    <sheetView workbookViewId="0">
      <selection activeCell="O69" sqref="O69"/>
    </sheetView>
  </sheetViews>
  <sheetFormatPr defaultRowHeight="15" x14ac:dyDescent="0.25"/>
  <sheetData>
    <row r="1" spans="1:26" x14ac:dyDescent="0.25">
      <c r="A1" s="1" t="s">
        <v>0</v>
      </c>
      <c r="B1" s="1"/>
    </row>
    <row r="2" spans="1:26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s="1" t="s">
        <v>15</v>
      </c>
      <c r="Q2" s="1" t="s">
        <v>16</v>
      </c>
    </row>
    <row r="3" spans="1:26" x14ac:dyDescent="0.25">
      <c r="P3" s="1"/>
      <c r="Q3" s="1"/>
    </row>
    <row r="4" spans="1:26" x14ac:dyDescent="0.25">
      <c r="A4" s="1" t="s">
        <v>40</v>
      </c>
      <c r="P4" s="1"/>
      <c r="Q4" s="1"/>
      <c r="Y4" t="s">
        <v>43</v>
      </c>
    </row>
    <row r="5" spans="1:26" x14ac:dyDescent="0.25">
      <c r="P5" s="1"/>
      <c r="Q5" s="1"/>
      <c r="Y5" t="s">
        <v>22</v>
      </c>
      <c r="Z5">
        <v>2.0000000000000001E-4</v>
      </c>
    </row>
    <row r="6" spans="1:26" x14ac:dyDescent="0.25">
      <c r="S6" t="s">
        <v>19</v>
      </c>
      <c r="Y6" t="s">
        <v>24</v>
      </c>
      <c r="Z6" t="s">
        <v>60</v>
      </c>
    </row>
    <row r="7" spans="1:26" x14ac:dyDescent="0.25">
      <c r="A7" t="s">
        <v>17</v>
      </c>
      <c r="B7">
        <v>0.221859</v>
      </c>
      <c r="C7">
        <v>0.30359599999999998</v>
      </c>
      <c r="D7">
        <v>3.3740070000000002</v>
      </c>
      <c r="E7">
        <v>0.33745900000000001</v>
      </c>
      <c r="F7">
        <v>1.6487620000000001</v>
      </c>
      <c r="G7">
        <v>1.1875290000000001</v>
      </c>
      <c r="H7">
        <v>0.39000499999999999</v>
      </c>
      <c r="I7">
        <v>0.26097599999999999</v>
      </c>
      <c r="J7">
        <v>0.29892600000000003</v>
      </c>
      <c r="K7">
        <v>1.97688</v>
      </c>
      <c r="P7" s="1">
        <f>AVERAGE(A7:O7)</f>
        <v>0.99999990000000005</v>
      </c>
      <c r="Q7" s="1">
        <f>STDEV(A7:O7)</f>
        <v>1.05332598514256</v>
      </c>
      <c r="S7" t="s">
        <v>20</v>
      </c>
      <c r="T7" t="s">
        <v>21</v>
      </c>
      <c r="U7" t="s">
        <v>22</v>
      </c>
      <c r="V7" t="s">
        <v>23</v>
      </c>
      <c r="W7" t="s">
        <v>24</v>
      </c>
      <c r="Y7" t="s">
        <v>33</v>
      </c>
      <c r="Z7" t="s">
        <v>34</v>
      </c>
    </row>
    <row r="8" spans="1:26" x14ac:dyDescent="0.25">
      <c r="A8" t="s">
        <v>54</v>
      </c>
      <c r="B8">
        <v>3.7073800000000001</v>
      </c>
      <c r="C8">
        <v>2.3009110000000002</v>
      </c>
      <c r="D8">
        <v>4.2345870000000003</v>
      </c>
      <c r="E8">
        <v>1.918496</v>
      </c>
      <c r="F8">
        <v>0.96858900000000003</v>
      </c>
      <c r="G8">
        <v>5.4226999999999999</v>
      </c>
      <c r="H8">
        <v>4.6712980000000002</v>
      </c>
      <c r="I8">
        <v>4.3671179999999996</v>
      </c>
      <c r="J8">
        <v>4.7904020000000003</v>
      </c>
      <c r="K8">
        <v>5.3170250000000001</v>
      </c>
      <c r="P8" s="1">
        <f>AVERAGE(A8:O8)</f>
        <v>3.7698506000000003</v>
      </c>
      <c r="Q8" s="1">
        <f>STDEV(A8:O8)</f>
        <v>1.5271166417497157</v>
      </c>
      <c r="S8" t="s">
        <v>25</v>
      </c>
      <c r="T8">
        <v>0.97729999999999995</v>
      </c>
      <c r="U8">
        <v>0.89390000000000003</v>
      </c>
      <c r="V8" t="s">
        <v>34</v>
      </c>
      <c r="W8" t="s">
        <v>42</v>
      </c>
      <c r="Y8" t="s">
        <v>35</v>
      </c>
      <c r="Z8" t="s">
        <v>36</v>
      </c>
    </row>
    <row r="9" spans="1:26" x14ac:dyDescent="0.25">
      <c r="P9" s="1"/>
      <c r="Q9" s="1"/>
      <c r="Y9" t="s">
        <v>45</v>
      </c>
      <c r="Z9" t="s">
        <v>82</v>
      </c>
    </row>
    <row r="10" spans="1:26" x14ac:dyDescent="0.25">
      <c r="P10" s="1"/>
      <c r="Q10" s="1"/>
    </row>
    <row r="11" spans="1:26" x14ac:dyDescent="0.25">
      <c r="P11" s="1"/>
      <c r="Q11" s="1"/>
    </row>
    <row r="12" spans="1:26" x14ac:dyDescent="0.25">
      <c r="A12" s="1" t="s">
        <v>41</v>
      </c>
      <c r="P12" s="1"/>
      <c r="Q12" s="1"/>
      <c r="S12" t="s">
        <v>19</v>
      </c>
      <c r="Y12" t="s">
        <v>43</v>
      </c>
    </row>
    <row r="13" spans="1:26" x14ac:dyDescent="0.25">
      <c r="A13" t="s">
        <v>17</v>
      </c>
      <c r="B13">
        <v>1.0543720000000001</v>
      </c>
      <c r="C13">
        <v>0.90810599999999997</v>
      </c>
      <c r="D13">
        <v>0.95025599999999999</v>
      </c>
      <c r="E13">
        <v>1.4129590000000001</v>
      </c>
      <c r="F13">
        <v>1.0414760000000001</v>
      </c>
      <c r="G13">
        <v>0.65835399999999999</v>
      </c>
      <c r="H13">
        <v>0.97447600000000001</v>
      </c>
      <c r="P13" s="1">
        <f>AVERAGE(B13:O13)</f>
        <v>0.99999985714285722</v>
      </c>
      <c r="Q13" s="1">
        <f t="shared" ref="Q13:Q21" si="0">STDEV(B13:O13)</f>
        <v>0.22490892427263956</v>
      </c>
      <c r="S13" t="s">
        <v>20</v>
      </c>
      <c r="T13" t="s">
        <v>21</v>
      </c>
      <c r="U13" t="s">
        <v>22</v>
      </c>
      <c r="V13" t="s">
        <v>23</v>
      </c>
      <c r="W13" t="s">
        <v>24</v>
      </c>
      <c r="Y13" t="s">
        <v>22</v>
      </c>
      <c r="Z13">
        <v>0.14119999999999999</v>
      </c>
    </row>
    <row r="14" spans="1:26" x14ac:dyDescent="0.25">
      <c r="A14" t="s">
        <v>18</v>
      </c>
      <c r="B14">
        <v>2.1100029999999999</v>
      </c>
      <c r="C14">
        <v>0.922261</v>
      </c>
      <c r="D14">
        <v>1.9316530000000001</v>
      </c>
      <c r="E14">
        <v>1.125146</v>
      </c>
      <c r="F14">
        <v>0.77756800000000004</v>
      </c>
      <c r="G14">
        <v>1.470837</v>
      </c>
      <c r="H14">
        <v>1.012537</v>
      </c>
      <c r="P14" s="1">
        <f>AVERAGE(B14:O14)</f>
        <v>1.335715</v>
      </c>
      <c r="Q14" s="1">
        <f t="shared" si="0"/>
        <v>0.51707149229128224</v>
      </c>
      <c r="S14" t="s">
        <v>25</v>
      </c>
      <c r="T14">
        <v>0.94940000000000002</v>
      </c>
      <c r="U14">
        <v>0.55210000000000004</v>
      </c>
      <c r="V14" t="s">
        <v>34</v>
      </c>
      <c r="W14" t="s">
        <v>42</v>
      </c>
      <c r="Y14" t="s">
        <v>24</v>
      </c>
      <c r="Z14" t="s">
        <v>42</v>
      </c>
    </row>
    <row r="15" spans="1:26" x14ac:dyDescent="0.25">
      <c r="P15" s="1"/>
      <c r="Q15" s="1"/>
      <c r="Y15" t="s">
        <v>33</v>
      </c>
      <c r="Z15" t="s">
        <v>26</v>
      </c>
    </row>
    <row r="16" spans="1:26" x14ac:dyDescent="0.25">
      <c r="P16" s="1"/>
      <c r="Q16" s="1"/>
      <c r="Y16" t="s">
        <v>35</v>
      </c>
      <c r="Z16" t="s">
        <v>36</v>
      </c>
    </row>
    <row r="17" spans="1:26" x14ac:dyDescent="0.25">
      <c r="P17" s="1"/>
      <c r="Q17" s="1"/>
      <c r="Y17" t="s">
        <v>45</v>
      </c>
      <c r="Z17" t="s">
        <v>73</v>
      </c>
    </row>
    <row r="18" spans="1:26" x14ac:dyDescent="0.25">
      <c r="P18" s="1"/>
      <c r="Q18" s="1"/>
    </row>
    <row r="19" spans="1:26" x14ac:dyDescent="0.25">
      <c r="A19" s="1" t="s">
        <v>52</v>
      </c>
      <c r="P19" s="1"/>
      <c r="Q19" s="1"/>
      <c r="Y19" t="s">
        <v>28</v>
      </c>
    </row>
    <row r="20" spans="1:26" x14ac:dyDescent="0.25">
      <c r="A20" s="3" t="s">
        <v>17</v>
      </c>
      <c r="B20">
        <v>0.56140400000000001</v>
      </c>
      <c r="C20">
        <v>0.122807</v>
      </c>
      <c r="D20">
        <v>0.631579</v>
      </c>
      <c r="E20">
        <v>0.96491199999999999</v>
      </c>
      <c r="F20">
        <v>0.22806999999999999</v>
      </c>
      <c r="G20">
        <v>2.1754389999999999</v>
      </c>
      <c r="H20">
        <v>0.21052599999999999</v>
      </c>
      <c r="I20">
        <v>0.122807</v>
      </c>
      <c r="J20">
        <v>4.8771930000000001</v>
      </c>
      <c r="K20">
        <v>0.105263</v>
      </c>
      <c r="L20" s="3"/>
      <c r="M20" s="3"/>
      <c r="P20" s="1">
        <f>AVERAGE(B20:K20)</f>
        <v>1</v>
      </c>
      <c r="Q20" s="1">
        <f t="shared" si="0"/>
        <v>1.501933886450473</v>
      </c>
      <c r="S20" t="s">
        <v>19</v>
      </c>
      <c r="Y20" t="s">
        <v>22</v>
      </c>
      <c r="Z20">
        <v>1E-4</v>
      </c>
    </row>
    <row r="21" spans="1:26" x14ac:dyDescent="0.25">
      <c r="A21" s="3" t="s">
        <v>54</v>
      </c>
      <c r="B21">
        <v>21.7193</v>
      </c>
      <c r="C21">
        <v>11.070180000000001</v>
      </c>
      <c r="D21">
        <v>1.0701750000000001</v>
      </c>
      <c r="E21">
        <v>69.228070000000002</v>
      </c>
      <c r="F21">
        <v>16.64912</v>
      </c>
      <c r="G21">
        <v>1.701754</v>
      </c>
      <c r="H21">
        <v>93.228070000000002</v>
      </c>
      <c r="I21">
        <v>5.982456</v>
      </c>
      <c r="J21">
        <v>88.807019999999994</v>
      </c>
      <c r="K21">
        <v>8.1578949999999999</v>
      </c>
      <c r="L21" s="2"/>
      <c r="M21" s="2"/>
      <c r="P21" s="1">
        <f>AVERAGE(B21:K21)</f>
        <v>31.761403999999999</v>
      </c>
      <c r="Q21" s="1">
        <f t="shared" si="0"/>
        <v>36.909303282121982</v>
      </c>
      <c r="S21" t="s">
        <v>20</v>
      </c>
      <c r="T21" t="s">
        <v>21</v>
      </c>
      <c r="U21" t="s">
        <v>22</v>
      </c>
      <c r="V21" t="s">
        <v>23</v>
      </c>
      <c r="W21" t="s">
        <v>24</v>
      </c>
      <c r="Y21" t="s">
        <v>30</v>
      </c>
      <c r="Z21" t="s">
        <v>31</v>
      </c>
    </row>
    <row r="22" spans="1:26" x14ac:dyDescent="0.25">
      <c r="L22" s="2"/>
      <c r="M22" s="2"/>
      <c r="P22" s="1"/>
      <c r="Q22" s="1"/>
      <c r="S22" t="s">
        <v>25</v>
      </c>
      <c r="T22">
        <v>0.81859999999999999</v>
      </c>
      <c r="U22">
        <v>1.6999999999999999E-3</v>
      </c>
      <c r="V22" t="s">
        <v>26</v>
      </c>
      <c r="W22" t="s">
        <v>44</v>
      </c>
      <c r="Y22" t="s">
        <v>24</v>
      </c>
      <c r="Z22" t="s">
        <v>60</v>
      </c>
    </row>
    <row r="23" spans="1:26" x14ac:dyDescent="0.25">
      <c r="L23" s="2"/>
      <c r="M23" s="2"/>
      <c r="P23" s="1"/>
      <c r="Q23" s="1"/>
      <c r="Y23" t="s">
        <v>33</v>
      </c>
      <c r="Z23" t="s">
        <v>34</v>
      </c>
    </row>
    <row r="24" spans="1:26" x14ac:dyDescent="0.25">
      <c r="L24" s="2"/>
      <c r="M24" s="2"/>
      <c r="P24" s="1"/>
      <c r="Q24" s="1"/>
      <c r="Y24" t="s">
        <v>35</v>
      </c>
      <c r="Z24" t="s">
        <v>36</v>
      </c>
    </row>
    <row r="25" spans="1:26" x14ac:dyDescent="0.25">
      <c r="L25" s="2"/>
      <c r="M25" s="2"/>
      <c r="P25" s="1"/>
      <c r="Q25" s="1"/>
      <c r="Y25" t="s">
        <v>37</v>
      </c>
      <c r="Z25" t="s">
        <v>81</v>
      </c>
    </row>
    <row r="26" spans="1:26" x14ac:dyDescent="0.25">
      <c r="A26" s="1" t="s">
        <v>83</v>
      </c>
      <c r="I26" s="3"/>
      <c r="J26" s="3"/>
      <c r="L26" s="2"/>
      <c r="M26" s="2"/>
      <c r="P26" s="1"/>
      <c r="Q26" s="1"/>
      <c r="Y26" t="s">
        <v>39</v>
      </c>
      <c r="Z26">
        <v>4</v>
      </c>
    </row>
    <row r="27" spans="1:26" x14ac:dyDescent="0.25">
      <c r="A27" t="s">
        <v>17</v>
      </c>
      <c r="B27">
        <v>1.285396</v>
      </c>
      <c r="C27">
        <v>1.105909</v>
      </c>
      <c r="D27">
        <v>0.49275400000000003</v>
      </c>
      <c r="E27">
        <v>1.3756969999999999</v>
      </c>
      <c r="F27">
        <v>0.27201799999999998</v>
      </c>
      <c r="G27">
        <v>1.4682269999999999</v>
      </c>
      <c r="P27" s="1">
        <f>AVERAGE(B27:O27)</f>
        <v>1.0000001666666667</v>
      </c>
      <c r="Q27" s="1">
        <f>STDEV(B27:O27)</f>
        <v>0.49805795832911509</v>
      </c>
      <c r="S27" t="s">
        <v>19</v>
      </c>
    </row>
    <row r="28" spans="1:26" x14ac:dyDescent="0.25">
      <c r="A28" t="s">
        <v>54</v>
      </c>
      <c r="B28">
        <v>1.4799329999999999</v>
      </c>
      <c r="C28">
        <v>2.2720180000000001</v>
      </c>
      <c r="D28">
        <v>1.443144</v>
      </c>
      <c r="E28">
        <v>1.1510590000000001</v>
      </c>
      <c r="F28">
        <v>2.1923080000000001</v>
      </c>
      <c r="G28">
        <v>1.4620960000000001</v>
      </c>
      <c r="P28" s="1">
        <f>AVERAGE(B28:O28)</f>
        <v>1.6667596666666669</v>
      </c>
      <c r="Q28" s="1">
        <f>STDEV(B28:O28)</f>
        <v>0.45503434256093811</v>
      </c>
      <c r="S28" t="s">
        <v>20</v>
      </c>
      <c r="T28" t="s">
        <v>21</v>
      </c>
      <c r="U28" t="s">
        <v>22</v>
      </c>
      <c r="V28" t="s">
        <v>23</v>
      </c>
      <c r="W28" t="s">
        <v>24</v>
      </c>
      <c r="Y28" t="s">
        <v>43</v>
      </c>
    </row>
    <row r="29" spans="1:26" x14ac:dyDescent="0.25">
      <c r="I29" s="2"/>
      <c r="J29" s="2"/>
      <c r="P29" s="1"/>
      <c r="Q29" s="1"/>
      <c r="S29" t="s">
        <v>25</v>
      </c>
      <c r="T29">
        <v>0.92949999999999999</v>
      </c>
      <c r="U29">
        <v>0.37440000000000001</v>
      </c>
      <c r="V29" t="s">
        <v>34</v>
      </c>
      <c r="W29" t="s">
        <v>42</v>
      </c>
      <c r="Y29" t="s">
        <v>22</v>
      </c>
      <c r="Z29">
        <v>3.5999999999999997E-2</v>
      </c>
    </row>
    <row r="30" spans="1:26" x14ac:dyDescent="0.25">
      <c r="I30" s="2"/>
      <c r="J30" s="2"/>
      <c r="P30" s="1"/>
      <c r="Q30" s="1"/>
      <c r="Y30" t="s">
        <v>24</v>
      </c>
      <c r="Z30" t="s">
        <v>27</v>
      </c>
    </row>
    <row r="31" spans="1:26" x14ac:dyDescent="0.25">
      <c r="I31" s="2"/>
      <c r="J31" s="2"/>
      <c r="P31" s="1"/>
      <c r="Q31" s="1"/>
      <c r="Y31" t="s">
        <v>33</v>
      </c>
      <c r="Z31" t="s">
        <v>34</v>
      </c>
    </row>
    <row r="32" spans="1:26" x14ac:dyDescent="0.25">
      <c r="I32" s="2"/>
      <c r="J32" s="2"/>
      <c r="P32" s="1"/>
      <c r="Q32" s="1"/>
      <c r="Y32" t="s">
        <v>35</v>
      </c>
      <c r="Z32" t="s">
        <v>36</v>
      </c>
    </row>
    <row r="33" spans="1:27" x14ac:dyDescent="0.25">
      <c r="I33" s="2"/>
      <c r="J33" s="2"/>
      <c r="P33" s="1"/>
      <c r="Q33" s="1"/>
      <c r="Y33" t="s">
        <v>45</v>
      </c>
      <c r="Z33" t="s">
        <v>86</v>
      </c>
    </row>
    <row r="34" spans="1:27" x14ac:dyDescent="0.25">
      <c r="P34" s="1"/>
      <c r="Q34" s="1"/>
    </row>
    <row r="35" spans="1:27" x14ac:dyDescent="0.25">
      <c r="A35" s="1" t="s">
        <v>55</v>
      </c>
      <c r="P35" s="1"/>
      <c r="Q35" s="1"/>
      <c r="S35" t="s">
        <v>19</v>
      </c>
      <c r="Y35" t="s">
        <v>28</v>
      </c>
    </row>
    <row r="36" spans="1:27" x14ac:dyDescent="0.25">
      <c r="A36" s="3" t="s">
        <v>17</v>
      </c>
      <c r="B36">
        <v>1.191489</v>
      </c>
      <c r="C36">
        <v>1.2281169999999999</v>
      </c>
      <c r="D36">
        <v>0.67761899999999997</v>
      </c>
      <c r="E36">
        <v>1.176407</v>
      </c>
      <c r="F36">
        <v>0.988958</v>
      </c>
      <c r="G36">
        <v>1.005117</v>
      </c>
      <c r="H36">
        <v>0.92001100000000002</v>
      </c>
      <c r="I36">
        <v>0.81228100000000003</v>
      </c>
      <c r="P36" s="1">
        <f>AVERAGE(B36:O36)</f>
        <v>0.99999987500000009</v>
      </c>
      <c r="Q36" s="1">
        <f>STDEV(B36:O36)</f>
        <v>0.19476693550236313</v>
      </c>
      <c r="S36" t="s">
        <v>20</v>
      </c>
      <c r="T36" t="s">
        <v>21</v>
      </c>
      <c r="U36" t="s">
        <v>22</v>
      </c>
      <c r="V36" t="s">
        <v>23</v>
      </c>
      <c r="W36" t="s">
        <v>24</v>
      </c>
      <c r="Y36" t="s">
        <v>22</v>
      </c>
      <c r="Z36">
        <v>2.0000000000000001E-4</v>
      </c>
    </row>
    <row r="37" spans="1:27" x14ac:dyDescent="0.25">
      <c r="A37" s="3" t="s">
        <v>54</v>
      </c>
      <c r="B37">
        <v>1.2453540000000001</v>
      </c>
      <c r="C37">
        <v>1.2755179999999999</v>
      </c>
      <c r="D37">
        <v>1.344465</v>
      </c>
      <c r="E37">
        <v>1.3186100000000001</v>
      </c>
      <c r="F37">
        <v>1.4618910000000001</v>
      </c>
      <c r="G37">
        <v>1.3261510000000001</v>
      </c>
      <c r="H37">
        <v>1.3476969999999999</v>
      </c>
      <c r="I37">
        <v>2.1879879999999998</v>
      </c>
      <c r="P37" s="1">
        <f>AVERAGE(B37:O37)</f>
        <v>1.4384592499999997</v>
      </c>
      <c r="Q37" s="1">
        <f>STDEV(B37:O37)</f>
        <v>0.30943071537341066</v>
      </c>
      <c r="S37" t="s">
        <v>25</v>
      </c>
      <c r="T37">
        <v>0.82669999999999999</v>
      </c>
      <c r="U37">
        <v>6.3E-3</v>
      </c>
      <c r="V37" t="s">
        <v>26</v>
      </c>
      <c r="W37" t="s">
        <v>44</v>
      </c>
      <c r="Y37" t="s">
        <v>30</v>
      </c>
      <c r="Z37" t="s">
        <v>31</v>
      </c>
    </row>
    <row r="38" spans="1:27" x14ac:dyDescent="0.25">
      <c r="Y38" t="s">
        <v>24</v>
      </c>
      <c r="Z38" t="s">
        <v>60</v>
      </c>
    </row>
    <row r="39" spans="1:27" x14ac:dyDescent="0.25">
      <c r="Y39" t="s">
        <v>33</v>
      </c>
      <c r="Z39" t="s">
        <v>34</v>
      </c>
    </row>
    <row r="40" spans="1:27" x14ac:dyDescent="0.25">
      <c r="Y40" t="s">
        <v>35</v>
      </c>
      <c r="Z40" t="s">
        <v>36</v>
      </c>
    </row>
    <row r="41" spans="1:27" x14ac:dyDescent="0.25">
      <c r="Y41" t="s">
        <v>37</v>
      </c>
      <c r="Z41" t="s">
        <v>69</v>
      </c>
    </row>
    <row r="42" spans="1:27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 t="s">
        <v>39</v>
      </c>
      <c r="Z42" s="4">
        <v>0</v>
      </c>
      <c r="AA42" s="4"/>
    </row>
    <row r="43" spans="1:27" x14ac:dyDescent="0.25">
      <c r="A43" s="1" t="s">
        <v>84</v>
      </c>
      <c r="B43" s="1"/>
    </row>
    <row r="44" spans="1:27" x14ac:dyDescent="0.25"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6</v>
      </c>
      <c r="H44" t="s">
        <v>7</v>
      </c>
      <c r="I44" t="s">
        <v>8</v>
      </c>
      <c r="J44" t="s">
        <v>9</v>
      </c>
      <c r="K44" t="s">
        <v>10</v>
      </c>
      <c r="L44" t="s">
        <v>11</v>
      </c>
      <c r="M44" t="s">
        <v>12</v>
      </c>
      <c r="N44" t="s">
        <v>13</v>
      </c>
      <c r="O44" t="s">
        <v>14</v>
      </c>
      <c r="P44" s="1" t="s">
        <v>15</v>
      </c>
      <c r="Q44" s="1" t="s">
        <v>16</v>
      </c>
    </row>
    <row r="45" spans="1:27" x14ac:dyDescent="0.25">
      <c r="P45" s="1"/>
      <c r="Q45" s="1"/>
      <c r="Y45" t="s">
        <v>28</v>
      </c>
    </row>
    <row r="46" spans="1:27" x14ac:dyDescent="0.25">
      <c r="A46" t="s">
        <v>40</v>
      </c>
      <c r="P46" s="1"/>
      <c r="Q46" s="1"/>
      <c r="S46" t="s">
        <v>19</v>
      </c>
      <c r="Y46" t="s">
        <v>22</v>
      </c>
      <c r="Z46">
        <v>1.5900000000000001E-2</v>
      </c>
    </row>
    <row r="47" spans="1:27" x14ac:dyDescent="0.25">
      <c r="P47" s="1"/>
      <c r="Q47" s="1"/>
      <c r="S47" t="s">
        <v>20</v>
      </c>
      <c r="T47" t="s">
        <v>21</v>
      </c>
      <c r="U47" t="s">
        <v>22</v>
      </c>
      <c r="V47" t="s">
        <v>23</v>
      </c>
      <c r="W47" t="s">
        <v>24</v>
      </c>
      <c r="Y47" t="s">
        <v>30</v>
      </c>
      <c r="Z47" t="s">
        <v>31</v>
      </c>
    </row>
    <row r="48" spans="1:27" x14ac:dyDescent="0.25">
      <c r="P48" s="1"/>
      <c r="Q48" s="1"/>
      <c r="S48" t="s">
        <v>25</v>
      </c>
      <c r="T48">
        <v>0.77339999999999998</v>
      </c>
      <c r="U48">
        <v>6.8999999999999999E-3</v>
      </c>
      <c r="V48" t="s">
        <v>26</v>
      </c>
      <c r="W48" t="s">
        <v>44</v>
      </c>
      <c r="Y48" t="s">
        <v>24</v>
      </c>
      <c r="Z48" t="s">
        <v>27</v>
      </c>
    </row>
    <row r="49" spans="1:26" x14ac:dyDescent="0.25">
      <c r="A49" t="s">
        <v>49</v>
      </c>
      <c r="B49">
        <v>1.875</v>
      </c>
      <c r="C49">
        <v>0.99489799999999995</v>
      </c>
      <c r="D49">
        <v>1.0331630000000001</v>
      </c>
      <c r="E49">
        <v>0.68877600000000005</v>
      </c>
      <c r="F49">
        <v>0.408163</v>
      </c>
      <c r="P49" s="1">
        <f>AVERAGE(B49:O49)</f>
        <v>1</v>
      </c>
      <c r="Q49" s="1">
        <f>STDEV(B49:O49)</f>
        <v>0.55088161789035928</v>
      </c>
      <c r="Y49" t="s">
        <v>33</v>
      </c>
      <c r="Z49" t="s">
        <v>34</v>
      </c>
    </row>
    <row r="50" spans="1:26" x14ac:dyDescent="0.25">
      <c r="A50" t="s">
        <v>50</v>
      </c>
      <c r="B50">
        <v>2.1556120000000001</v>
      </c>
      <c r="C50">
        <v>5.2040819999999997</v>
      </c>
      <c r="D50">
        <v>1.875</v>
      </c>
      <c r="E50">
        <v>8.6096939999999993</v>
      </c>
      <c r="F50">
        <v>21.26276</v>
      </c>
      <c r="P50" s="1">
        <f>AVERAGE(B50:O50)</f>
        <v>7.8214295999999992</v>
      </c>
      <c r="Q50" s="1">
        <f>STDEV(B50:O50)</f>
        <v>7.9937904996585205</v>
      </c>
      <c r="Y50" t="s">
        <v>35</v>
      </c>
      <c r="Z50" t="s">
        <v>36</v>
      </c>
    </row>
    <row r="51" spans="1:26" x14ac:dyDescent="0.25">
      <c r="P51" s="1"/>
      <c r="Q51" s="1"/>
      <c r="Y51" t="s">
        <v>37</v>
      </c>
      <c r="Z51" t="s">
        <v>71</v>
      </c>
    </row>
    <row r="52" spans="1:26" x14ac:dyDescent="0.25">
      <c r="P52" s="1"/>
      <c r="Q52" s="1"/>
      <c r="Y52" t="s">
        <v>39</v>
      </c>
      <c r="Z52">
        <v>0.5</v>
      </c>
    </row>
    <row r="53" spans="1:26" x14ac:dyDescent="0.25">
      <c r="P53" s="1"/>
      <c r="Q53" s="1"/>
      <c r="Y53" t="s">
        <v>28</v>
      </c>
    </row>
    <row r="54" spans="1:26" x14ac:dyDescent="0.25">
      <c r="A54" t="s">
        <v>41</v>
      </c>
      <c r="P54" s="1"/>
      <c r="Q54" s="1"/>
      <c r="S54" t="s">
        <v>19</v>
      </c>
      <c r="Y54" t="s">
        <v>22</v>
      </c>
      <c r="Z54">
        <v>0.746</v>
      </c>
    </row>
    <row r="55" spans="1:26" x14ac:dyDescent="0.25">
      <c r="A55" t="s">
        <v>49</v>
      </c>
      <c r="B55">
        <v>0.119048</v>
      </c>
      <c r="C55">
        <v>0.110837</v>
      </c>
      <c r="D55">
        <v>0</v>
      </c>
      <c r="E55">
        <v>0.37356299999999998</v>
      </c>
      <c r="F55">
        <v>4.3965519999999998</v>
      </c>
      <c r="P55" s="1">
        <f>AVERAGE(B55:O55)</f>
        <v>1</v>
      </c>
      <c r="Q55" s="1">
        <f>STDEV(B55:O55)</f>
        <v>1.9036593754231612</v>
      </c>
      <c r="S55" t="s">
        <v>20</v>
      </c>
      <c r="T55" t="s">
        <v>21</v>
      </c>
      <c r="U55" t="s">
        <v>22</v>
      </c>
      <c r="V55" t="s">
        <v>23</v>
      </c>
      <c r="W55" t="s">
        <v>24</v>
      </c>
      <c r="Y55" t="s">
        <v>30</v>
      </c>
      <c r="Z55" t="s">
        <v>31</v>
      </c>
    </row>
    <row r="56" spans="1:26" x14ac:dyDescent="0.25">
      <c r="A56" t="s">
        <v>50</v>
      </c>
      <c r="B56">
        <v>0.22167500000000001</v>
      </c>
      <c r="C56">
        <v>0.23399</v>
      </c>
      <c r="D56">
        <v>1.268473</v>
      </c>
      <c r="E56">
        <v>0</v>
      </c>
      <c r="F56">
        <v>2.9310339999999999</v>
      </c>
      <c r="P56" s="1">
        <f>AVERAGE(B56:O56)</f>
        <v>0.93103440000000004</v>
      </c>
      <c r="Q56" s="1">
        <f>STDEV(B56:O56)</f>
        <v>1.2216535839481255</v>
      </c>
      <c r="S56" t="s">
        <v>25</v>
      </c>
      <c r="T56">
        <v>0.6986</v>
      </c>
      <c r="U56">
        <v>8.0000000000000004E-4</v>
      </c>
      <c r="V56" t="s">
        <v>26</v>
      </c>
      <c r="W56" t="s">
        <v>60</v>
      </c>
      <c r="Y56" t="s">
        <v>24</v>
      </c>
      <c r="Z56" t="s">
        <v>42</v>
      </c>
    </row>
    <row r="57" spans="1:26" x14ac:dyDescent="0.25">
      <c r="P57" s="1"/>
      <c r="Q57" s="1"/>
      <c r="Y57" t="s">
        <v>33</v>
      </c>
      <c r="Z57" t="s">
        <v>26</v>
      </c>
    </row>
    <row r="58" spans="1:26" x14ac:dyDescent="0.25">
      <c r="P58" s="1"/>
      <c r="Q58" s="1"/>
      <c r="Y58" t="s">
        <v>35</v>
      </c>
      <c r="Z58" t="s">
        <v>36</v>
      </c>
    </row>
    <row r="59" spans="1:26" x14ac:dyDescent="0.25">
      <c r="P59" s="1"/>
      <c r="Q59" s="1"/>
      <c r="Y59" t="s">
        <v>37</v>
      </c>
      <c r="Z59" t="s">
        <v>70</v>
      </c>
    </row>
    <row r="60" spans="1:26" x14ac:dyDescent="0.25">
      <c r="P60" s="1"/>
      <c r="Q60" s="1"/>
      <c r="Y60" t="s">
        <v>39</v>
      </c>
      <c r="Z60">
        <v>10.5</v>
      </c>
    </row>
    <row r="61" spans="1:26" x14ac:dyDescent="0.25">
      <c r="A61" t="s">
        <v>52</v>
      </c>
      <c r="P61" s="1"/>
      <c r="Q61" s="1"/>
      <c r="S61" t="s">
        <v>19</v>
      </c>
      <c r="Y61" t="s">
        <v>43</v>
      </c>
    </row>
    <row r="62" spans="1:26" x14ac:dyDescent="0.25">
      <c r="A62" t="s">
        <v>49</v>
      </c>
      <c r="B62">
        <v>0.96454300000000004</v>
      </c>
      <c r="C62">
        <v>1.0662419999999999</v>
      </c>
      <c r="D62">
        <v>1.387399</v>
      </c>
      <c r="E62">
        <v>0.943608</v>
      </c>
      <c r="F62">
        <v>0.94144399999999995</v>
      </c>
      <c r="G62">
        <v>1.2106790000000001</v>
      </c>
      <c r="H62">
        <v>1.069855</v>
      </c>
      <c r="I62">
        <v>1.3225579999999999</v>
      </c>
      <c r="J62">
        <v>0.96929799999999999</v>
      </c>
      <c r="K62">
        <v>1.0585020000000001</v>
      </c>
      <c r="L62">
        <v>0.37068899999999999</v>
      </c>
      <c r="M62">
        <v>1.355059</v>
      </c>
      <c r="N62">
        <v>0.54179500000000003</v>
      </c>
      <c r="O62">
        <v>0.79832700000000001</v>
      </c>
      <c r="P62" s="1">
        <f>AVERAGE(B62:O62)</f>
        <v>0.99999985714285722</v>
      </c>
      <c r="Q62" s="1">
        <f>STDEV(B62:O62)</f>
        <v>0.28992428995909503</v>
      </c>
      <c r="S62" t="s">
        <v>20</v>
      </c>
      <c r="T62" t="s">
        <v>21</v>
      </c>
      <c r="U62" t="s">
        <v>22</v>
      </c>
      <c r="V62" t="s">
        <v>23</v>
      </c>
      <c r="W62" t="s">
        <v>24</v>
      </c>
      <c r="Y62" t="s">
        <v>22</v>
      </c>
      <c r="Z62">
        <v>1.6999999999999999E-3</v>
      </c>
    </row>
    <row r="63" spans="1:26" x14ac:dyDescent="0.25">
      <c r="A63" t="s">
        <v>50</v>
      </c>
      <c r="B63">
        <v>1.176712</v>
      </c>
      <c r="C63">
        <v>1.5060610000000001</v>
      </c>
      <c r="D63">
        <v>1.5930169999999999</v>
      </c>
      <c r="E63">
        <v>1.0521389999999999</v>
      </c>
      <c r="F63">
        <v>1.139659</v>
      </c>
      <c r="G63">
        <v>1.3916869999999999</v>
      </c>
      <c r="H63">
        <v>1.284923</v>
      </c>
      <c r="I63">
        <v>2.5243380000000002</v>
      </c>
      <c r="J63">
        <v>1.871902</v>
      </c>
      <c r="K63">
        <v>0.98173500000000002</v>
      </c>
      <c r="L63">
        <v>1.6467849999999999</v>
      </c>
      <c r="M63">
        <v>1.226691</v>
      </c>
      <c r="N63">
        <v>1.407446</v>
      </c>
      <c r="O63">
        <v>1.680142</v>
      </c>
      <c r="P63" s="1">
        <f>AVERAGE(B63:O63)</f>
        <v>1.463088357142857</v>
      </c>
      <c r="Q63" s="1">
        <f>STDEV(B63:O63)</f>
        <v>0.39961360818586256</v>
      </c>
      <c r="S63" t="s">
        <v>25</v>
      </c>
      <c r="T63">
        <v>0.94989999999999997</v>
      </c>
      <c r="U63">
        <v>0.1968</v>
      </c>
      <c r="V63" t="s">
        <v>34</v>
      </c>
      <c r="W63" t="s">
        <v>42</v>
      </c>
      <c r="Y63" t="s">
        <v>24</v>
      </c>
      <c r="Z63" t="s">
        <v>44</v>
      </c>
    </row>
    <row r="64" spans="1:26" x14ac:dyDescent="0.25">
      <c r="P64" s="1"/>
      <c r="Q64" s="1"/>
      <c r="Y64" t="s">
        <v>33</v>
      </c>
      <c r="Z64" t="s">
        <v>34</v>
      </c>
    </row>
    <row r="65" spans="1:26" x14ac:dyDescent="0.25">
      <c r="P65" s="1"/>
      <c r="Q65" s="1"/>
      <c r="Y65" t="s">
        <v>35</v>
      </c>
      <c r="Z65" t="s">
        <v>36</v>
      </c>
    </row>
    <row r="66" spans="1:26" x14ac:dyDescent="0.25">
      <c r="P66" s="1"/>
      <c r="Q66" s="1"/>
      <c r="Y66" t="s">
        <v>45</v>
      </c>
      <c r="Z66" t="s">
        <v>78</v>
      </c>
    </row>
    <row r="67" spans="1:26" x14ac:dyDescent="0.25">
      <c r="P67" s="1"/>
      <c r="Q67" s="1"/>
      <c r="Y67" t="s">
        <v>28</v>
      </c>
    </row>
    <row r="68" spans="1:26" x14ac:dyDescent="0.25">
      <c r="A68" t="s">
        <v>83</v>
      </c>
      <c r="P68" s="1"/>
      <c r="Q68" s="1"/>
      <c r="S68" t="s">
        <v>19</v>
      </c>
      <c r="Y68" t="s">
        <v>22</v>
      </c>
      <c r="Z68">
        <v>4.3E-3</v>
      </c>
    </row>
    <row r="69" spans="1:26" x14ac:dyDescent="0.25">
      <c r="A69" t="s">
        <v>49</v>
      </c>
      <c r="B69">
        <v>6</v>
      </c>
      <c r="C69">
        <v>0</v>
      </c>
      <c r="D69">
        <v>0</v>
      </c>
      <c r="E69">
        <v>0</v>
      </c>
      <c r="F69">
        <v>0</v>
      </c>
      <c r="G69">
        <v>0</v>
      </c>
      <c r="P69" s="1">
        <f>AVERAGE(B69:O69)</f>
        <v>1</v>
      </c>
      <c r="Q69" s="1">
        <f>STDEV(B69:O69)</f>
        <v>2.4494897427831779</v>
      </c>
      <c r="S69" t="s">
        <v>20</v>
      </c>
      <c r="T69" t="s">
        <v>21</v>
      </c>
      <c r="U69" t="s">
        <v>22</v>
      </c>
      <c r="V69" t="s">
        <v>23</v>
      </c>
      <c r="W69" t="s">
        <v>24</v>
      </c>
      <c r="Y69" t="s">
        <v>30</v>
      </c>
      <c r="Z69" t="s">
        <v>31</v>
      </c>
    </row>
    <row r="70" spans="1:26" x14ac:dyDescent="0.25">
      <c r="A70" t="s">
        <v>50</v>
      </c>
      <c r="B70">
        <v>52.7</v>
      </c>
      <c r="C70">
        <v>36.4</v>
      </c>
      <c r="D70">
        <v>14.25</v>
      </c>
      <c r="E70">
        <v>16.850000000000001</v>
      </c>
      <c r="F70">
        <v>2.5</v>
      </c>
      <c r="G70">
        <v>231.35</v>
      </c>
      <c r="P70" s="1">
        <f>AVERAGE(B70:O70)</f>
        <v>59.008333333333326</v>
      </c>
      <c r="Q70" s="1">
        <f>STDEV(B70:O70)</f>
        <v>86.28604415933475</v>
      </c>
      <c r="S70" t="s">
        <v>25</v>
      </c>
      <c r="T70">
        <v>0.6482</v>
      </c>
      <c r="U70">
        <v>2.9999999999999997E-4</v>
      </c>
      <c r="V70" t="s">
        <v>26</v>
      </c>
      <c r="W70" t="s">
        <v>60</v>
      </c>
      <c r="Y70" t="s">
        <v>24</v>
      </c>
      <c r="Z70" t="s">
        <v>44</v>
      </c>
    </row>
    <row r="71" spans="1:26" x14ac:dyDescent="0.25">
      <c r="P71" s="1"/>
      <c r="Q71" s="1"/>
      <c r="Y71" t="s">
        <v>33</v>
      </c>
      <c r="Z71" t="s">
        <v>34</v>
      </c>
    </row>
    <row r="72" spans="1:26" x14ac:dyDescent="0.25">
      <c r="P72" s="1"/>
      <c r="Q72" s="1"/>
      <c r="Y72" t="s">
        <v>35</v>
      </c>
      <c r="Z72" t="s">
        <v>36</v>
      </c>
    </row>
    <row r="73" spans="1:26" x14ac:dyDescent="0.25">
      <c r="P73" s="1"/>
      <c r="Q73" s="1"/>
      <c r="Y73" t="s">
        <v>37</v>
      </c>
      <c r="Z73" t="s">
        <v>74</v>
      </c>
    </row>
    <row r="74" spans="1:26" x14ac:dyDescent="0.25">
      <c r="P74" s="1"/>
      <c r="Q74" s="1"/>
      <c r="Y74" t="s">
        <v>39</v>
      </c>
      <c r="Z74">
        <v>1</v>
      </c>
    </row>
    <row r="75" spans="1:26" x14ac:dyDescent="0.25">
      <c r="P75" s="1"/>
      <c r="Q75" s="1"/>
    </row>
    <row r="76" spans="1:26" x14ac:dyDescent="0.25">
      <c r="P76" s="1"/>
      <c r="Q76" s="1"/>
      <c r="Y76" t="s">
        <v>43</v>
      </c>
    </row>
    <row r="77" spans="1:26" x14ac:dyDescent="0.25">
      <c r="A77" t="s">
        <v>55</v>
      </c>
      <c r="P77" s="1"/>
      <c r="Q77" s="1"/>
      <c r="S77" t="s">
        <v>19</v>
      </c>
      <c r="Y77" t="s">
        <v>22</v>
      </c>
      <c r="Z77">
        <v>1.38E-2</v>
      </c>
    </row>
    <row r="78" spans="1:26" x14ac:dyDescent="0.25">
      <c r="A78" t="s">
        <v>49</v>
      </c>
      <c r="B78">
        <v>0.95127799999999996</v>
      </c>
      <c r="C78">
        <v>1.3862110000000001</v>
      </c>
      <c r="D78">
        <v>1.2138519999999999</v>
      </c>
      <c r="E78">
        <v>0.83466099999999999</v>
      </c>
      <c r="F78">
        <v>0.95127799999999996</v>
      </c>
      <c r="G78">
        <v>0.87206600000000001</v>
      </c>
      <c r="H78">
        <v>0.79065399999999997</v>
      </c>
      <c r="P78" s="1">
        <f>AVERAGE(B78:O78)</f>
        <v>1</v>
      </c>
      <c r="Q78" s="1">
        <f>STDEV(B78:O78)</f>
        <v>0.21877275957257583</v>
      </c>
      <c r="S78" t="s">
        <v>20</v>
      </c>
      <c r="T78" t="s">
        <v>21</v>
      </c>
      <c r="U78" t="s">
        <v>22</v>
      </c>
      <c r="V78" t="s">
        <v>23</v>
      </c>
      <c r="W78" t="s">
        <v>24</v>
      </c>
      <c r="Y78" t="s">
        <v>24</v>
      </c>
      <c r="Z78" t="s">
        <v>27</v>
      </c>
    </row>
    <row r="79" spans="1:26" x14ac:dyDescent="0.25">
      <c r="A79" t="s">
        <v>50</v>
      </c>
      <c r="B79">
        <v>1.8864209999999999</v>
      </c>
      <c r="C79">
        <v>1.882754</v>
      </c>
      <c r="D79">
        <v>1.312867</v>
      </c>
      <c r="E79">
        <v>0.782586</v>
      </c>
      <c r="F79">
        <v>1.519698</v>
      </c>
      <c r="G79">
        <v>1.365675</v>
      </c>
      <c r="H79">
        <v>2.198868</v>
      </c>
      <c r="P79" s="1">
        <f>AVERAGE(B79:O79)</f>
        <v>1.5641241428571426</v>
      </c>
      <c r="Q79" s="1">
        <f>STDEV(B79:O79)</f>
        <v>0.46967857434896632</v>
      </c>
      <c r="S79" t="s">
        <v>25</v>
      </c>
      <c r="T79">
        <v>0.94259999999999999</v>
      </c>
      <c r="U79">
        <v>0.45250000000000001</v>
      </c>
      <c r="V79" t="s">
        <v>34</v>
      </c>
      <c r="W79" t="s">
        <v>42</v>
      </c>
      <c r="Y79" t="s">
        <v>33</v>
      </c>
      <c r="Z79" t="s">
        <v>34</v>
      </c>
    </row>
    <row r="80" spans="1:26" x14ac:dyDescent="0.25">
      <c r="Y80" t="s">
        <v>35</v>
      </c>
      <c r="Z80" t="s">
        <v>36</v>
      </c>
    </row>
    <row r="81" spans="25:26" x14ac:dyDescent="0.25">
      <c r="Y81" t="s">
        <v>45</v>
      </c>
      <c r="Z81" t="s">
        <v>79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58CC6-A403-4F48-8BE4-5CF4E0E2D6EE}">
  <dimension ref="A1:T46"/>
  <sheetViews>
    <sheetView tabSelected="1" workbookViewId="0">
      <selection activeCell="I11" sqref="I11"/>
    </sheetView>
  </sheetViews>
  <sheetFormatPr defaultRowHeight="15" x14ac:dyDescent="0.25"/>
  <cols>
    <col min="1" max="1" width="10" bestFit="1" customWidth="1"/>
  </cols>
  <sheetData>
    <row r="1" spans="1:20" x14ac:dyDescent="0.25">
      <c r="A1" s="1" t="s">
        <v>0</v>
      </c>
      <c r="B1" s="1"/>
    </row>
    <row r="2" spans="1:20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s="1" t="s">
        <v>15</v>
      </c>
      <c r="K2" s="1" t="s">
        <v>16</v>
      </c>
    </row>
    <row r="4" spans="1:20" x14ac:dyDescent="0.25">
      <c r="A4" s="1" t="s">
        <v>87</v>
      </c>
      <c r="B4" s="1"/>
      <c r="S4" t="s">
        <v>43</v>
      </c>
    </row>
    <row r="5" spans="1:20" x14ac:dyDescent="0.25">
      <c r="S5" t="s">
        <v>22</v>
      </c>
      <c r="T5">
        <v>2.0000000000000001E-4</v>
      </c>
    </row>
    <row r="6" spans="1:20" x14ac:dyDescent="0.25">
      <c r="M6" t="s">
        <v>19</v>
      </c>
      <c r="S6" t="s">
        <v>24</v>
      </c>
      <c r="T6" t="s">
        <v>60</v>
      </c>
    </row>
    <row r="7" spans="1:20" x14ac:dyDescent="0.25">
      <c r="A7" t="s">
        <v>17</v>
      </c>
      <c r="B7">
        <v>0.98908300000000005</v>
      </c>
      <c r="C7">
        <v>0.870309</v>
      </c>
      <c r="D7">
        <v>0.98978600000000005</v>
      </c>
      <c r="E7">
        <v>1.166425</v>
      </c>
      <c r="F7">
        <v>0.984398</v>
      </c>
      <c r="J7" s="1">
        <f>AVERAGE(A7:I7)</f>
        <v>1.0000002000000001</v>
      </c>
      <c r="K7" s="1">
        <f>STDEV(A7:I7)</f>
        <v>0.10604711829512391</v>
      </c>
      <c r="M7" t="s">
        <v>20</v>
      </c>
      <c r="N7" t="s">
        <v>21</v>
      </c>
      <c r="O7" t="s">
        <v>22</v>
      </c>
      <c r="P7" t="s">
        <v>23</v>
      </c>
      <c r="Q7" t="s">
        <v>24</v>
      </c>
      <c r="S7" t="s">
        <v>33</v>
      </c>
      <c r="T7" t="s">
        <v>34</v>
      </c>
    </row>
    <row r="8" spans="1:20" x14ac:dyDescent="0.25">
      <c r="A8" t="s">
        <v>54</v>
      </c>
      <c r="B8">
        <v>1.4808129999999999</v>
      </c>
      <c r="C8">
        <v>1.531415</v>
      </c>
      <c r="D8">
        <v>1.7192989999999999</v>
      </c>
      <c r="E8">
        <v>1.5346949999999999</v>
      </c>
      <c r="F8">
        <v>1.9751209999999999</v>
      </c>
      <c r="J8" s="1">
        <f>AVERAGE(A8:I8)</f>
        <v>1.6482686000000002</v>
      </c>
      <c r="K8" s="1">
        <f>STDEV(A8:I8)</f>
        <v>0.20400546164943489</v>
      </c>
      <c r="M8" t="s">
        <v>25</v>
      </c>
      <c r="N8">
        <v>0.89139999999999997</v>
      </c>
      <c r="O8">
        <v>0.17580000000000001</v>
      </c>
      <c r="P8" t="s">
        <v>34</v>
      </c>
      <c r="Q8" t="s">
        <v>42</v>
      </c>
      <c r="S8" t="s">
        <v>35</v>
      </c>
      <c r="T8" t="s">
        <v>36</v>
      </c>
    </row>
    <row r="9" spans="1:20" x14ac:dyDescent="0.25">
      <c r="S9" t="s">
        <v>45</v>
      </c>
      <c r="T9" t="s">
        <v>72</v>
      </c>
    </row>
    <row r="11" spans="1:20" x14ac:dyDescent="0.25">
      <c r="A11" s="1" t="s">
        <v>88</v>
      </c>
      <c r="B11" s="1"/>
      <c r="S11" t="s">
        <v>43</v>
      </c>
    </row>
    <row r="12" spans="1:20" x14ac:dyDescent="0.25">
      <c r="S12" t="s">
        <v>22</v>
      </c>
      <c r="T12" t="s">
        <v>29</v>
      </c>
    </row>
    <row r="13" spans="1:20" x14ac:dyDescent="0.25">
      <c r="M13" t="s">
        <v>19</v>
      </c>
      <c r="S13" t="s">
        <v>24</v>
      </c>
      <c r="T13" t="s">
        <v>32</v>
      </c>
    </row>
    <row r="14" spans="1:20" x14ac:dyDescent="0.25">
      <c r="A14" t="s">
        <v>17</v>
      </c>
      <c r="B14">
        <v>0.85820600000000002</v>
      </c>
      <c r="C14">
        <v>0.50084600000000001</v>
      </c>
      <c r="D14">
        <v>1.2952060000000001</v>
      </c>
      <c r="E14">
        <v>1.306937</v>
      </c>
      <c r="F14">
        <v>1.0880989999999999</v>
      </c>
      <c r="G14">
        <v>0.95070500000000002</v>
      </c>
      <c r="J14" s="1">
        <f>AVERAGE(A14:I14)</f>
        <v>0.99999983333333342</v>
      </c>
      <c r="K14" s="1">
        <f>STDEV(A14:I14)</f>
        <v>0.30358148473937985</v>
      </c>
      <c r="M14" t="s">
        <v>20</v>
      </c>
      <c r="N14" t="s">
        <v>21</v>
      </c>
      <c r="O14" t="s">
        <v>22</v>
      </c>
      <c r="P14" t="s">
        <v>23</v>
      </c>
      <c r="Q14" t="s">
        <v>24</v>
      </c>
      <c r="S14" t="s">
        <v>33</v>
      </c>
      <c r="T14" t="s">
        <v>34</v>
      </c>
    </row>
    <row r="15" spans="1:20" x14ac:dyDescent="0.25">
      <c r="A15" t="s">
        <v>54</v>
      </c>
      <c r="B15">
        <v>1.997744</v>
      </c>
      <c r="C15">
        <v>2.0836999999999999</v>
      </c>
      <c r="D15">
        <v>1.8073319999999999</v>
      </c>
      <c r="E15">
        <v>1.9848840000000001</v>
      </c>
      <c r="F15">
        <v>2.0924990000000001</v>
      </c>
      <c r="G15">
        <v>1.9257759999999999</v>
      </c>
      <c r="J15" s="1">
        <f>AVERAGE(A15:I15)</f>
        <v>1.9819891666666667</v>
      </c>
      <c r="K15" s="1">
        <f>STDEV(A15:I15)</f>
        <v>0.10628184952176299</v>
      </c>
      <c r="M15" t="s">
        <v>25</v>
      </c>
      <c r="N15">
        <v>0.9335</v>
      </c>
      <c r="O15">
        <v>0.41860000000000003</v>
      </c>
      <c r="P15" t="s">
        <v>34</v>
      </c>
      <c r="Q15" t="s">
        <v>42</v>
      </c>
      <c r="S15" t="s">
        <v>35</v>
      </c>
      <c r="T15" t="s">
        <v>36</v>
      </c>
    </row>
    <row r="16" spans="1:20" x14ac:dyDescent="0.25">
      <c r="S16" t="s">
        <v>45</v>
      </c>
      <c r="T16" t="s">
        <v>47</v>
      </c>
    </row>
    <row r="17" spans="1:20" x14ac:dyDescent="0.25">
      <c r="A17" s="1" t="s">
        <v>89</v>
      </c>
      <c r="B17" s="1"/>
      <c r="S17" t="s">
        <v>43</v>
      </c>
    </row>
    <row r="18" spans="1:20" x14ac:dyDescent="0.25">
      <c r="S18" t="s">
        <v>22</v>
      </c>
      <c r="T18">
        <v>5.9999999999999995E-4</v>
      </c>
    </row>
    <row r="19" spans="1:20" x14ac:dyDescent="0.25">
      <c r="M19" t="s">
        <v>19</v>
      </c>
      <c r="S19" t="s">
        <v>24</v>
      </c>
      <c r="T19" t="s">
        <v>60</v>
      </c>
    </row>
    <row r="20" spans="1:20" x14ac:dyDescent="0.25">
      <c r="A20" t="s">
        <v>17</v>
      </c>
      <c r="B20">
        <v>0.3598790322580645</v>
      </c>
      <c r="C20">
        <v>0.74036290322580645</v>
      </c>
      <c r="D20">
        <v>0.70564516129032251</v>
      </c>
      <c r="E20">
        <v>1.1600806451612904</v>
      </c>
      <c r="F20">
        <v>0.72653225806451605</v>
      </c>
      <c r="G20">
        <v>1.8962096774193549</v>
      </c>
      <c r="H20">
        <v>1.411290322580645</v>
      </c>
      <c r="J20" s="1">
        <f>AVERAGE(A20:I20)</f>
        <v>1</v>
      </c>
      <c r="K20" s="1">
        <f>STDEV(A20:I20)</f>
        <v>0.52226637210960114</v>
      </c>
      <c r="M20" t="s">
        <v>20</v>
      </c>
      <c r="N20" t="s">
        <v>21</v>
      </c>
      <c r="O20" t="s">
        <v>22</v>
      </c>
      <c r="P20" t="s">
        <v>23</v>
      </c>
      <c r="Q20" t="s">
        <v>24</v>
      </c>
      <c r="S20" t="s">
        <v>33</v>
      </c>
      <c r="T20" t="s">
        <v>34</v>
      </c>
    </row>
    <row r="21" spans="1:20" x14ac:dyDescent="0.25">
      <c r="A21" t="s">
        <v>54</v>
      </c>
      <c r="B21">
        <v>5.5887096774193547E-2</v>
      </c>
      <c r="C21">
        <v>9.3427419354838712E-2</v>
      </c>
      <c r="D21">
        <v>1.5524193548387097E-2</v>
      </c>
      <c r="E21">
        <v>0.11262096774193549</v>
      </c>
      <c r="F21">
        <v>0.10838709677419354</v>
      </c>
      <c r="G21">
        <v>0.11149193548387097</v>
      </c>
      <c r="H21">
        <v>6.6612903225806444E-2</v>
      </c>
      <c r="J21" s="1">
        <f>AVERAGE(A21:I21)</f>
        <v>8.056451612903226E-2</v>
      </c>
      <c r="K21" s="1">
        <f>STDEV(A21:I21)</f>
        <v>3.6417801785033274E-2</v>
      </c>
      <c r="M21" t="s">
        <v>25</v>
      </c>
      <c r="N21">
        <v>0.89959999999999996</v>
      </c>
      <c r="O21">
        <v>0.1114</v>
      </c>
      <c r="P21" t="s">
        <v>34</v>
      </c>
      <c r="Q21" t="s">
        <v>42</v>
      </c>
      <c r="S21" t="s">
        <v>35</v>
      </c>
      <c r="T21" t="s">
        <v>36</v>
      </c>
    </row>
    <row r="22" spans="1:20" x14ac:dyDescent="0.25">
      <c r="S22" t="s">
        <v>45</v>
      </c>
      <c r="T22" t="s">
        <v>91</v>
      </c>
    </row>
    <row r="24" spans="1:20" x14ac:dyDescent="0.25">
      <c r="A24" s="1" t="s">
        <v>90</v>
      </c>
      <c r="B24" s="1"/>
      <c r="S24" t="s">
        <v>43</v>
      </c>
    </row>
    <row r="25" spans="1:20" x14ac:dyDescent="0.25">
      <c r="S25" t="s">
        <v>22</v>
      </c>
      <c r="T25">
        <v>2.4500000000000001E-2</v>
      </c>
    </row>
    <row r="26" spans="1:20" x14ac:dyDescent="0.25">
      <c r="M26" t="s">
        <v>19</v>
      </c>
      <c r="S26" t="s">
        <v>24</v>
      </c>
      <c r="T26" t="s">
        <v>27</v>
      </c>
    </row>
    <row r="27" spans="1:20" x14ac:dyDescent="0.25">
      <c r="A27" t="s">
        <v>17</v>
      </c>
      <c r="B27">
        <v>0.7113062568605929</v>
      </c>
      <c r="C27">
        <v>1.4313940724478595</v>
      </c>
      <c r="D27">
        <v>0.73765093304061469</v>
      </c>
      <c r="E27">
        <v>0.89571899012074652</v>
      </c>
      <c r="F27">
        <v>1.2469813391877058</v>
      </c>
      <c r="G27">
        <v>0.8430296377607025</v>
      </c>
      <c r="H27">
        <v>1.1240395170142701</v>
      </c>
      <c r="I27">
        <v>1.0098792535675083</v>
      </c>
      <c r="J27" s="1">
        <f>AVERAGE(A27:I27)</f>
        <v>1.0000000000000002</v>
      </c>
      <c r="K27" s="1">
        <f>STDEV(A27:I27)</f>
        <v>0.25362214949114437</v>
      </c>
      <c r="M27" t="s">
        <v>20</v>
      </c>
      <c r="N27" t="s">
        <v>21</v>
      </c>
      <c r="O27" t="s">
        <v>22</v>
      </c>
      <c r="P27" t="s">
        <v>23</v>
      </c>
      <c r="Q27" t="s">
        <v>24</v>
      </c>
      <c r="S27" t="s">
        <v>33</v>
      </c>
      <c r="T27" t="s">
        <v>34</v>
      </c>
    </row>
    <row r="28" spans="1:20" x14ac:dyDescent="0.25">
      <c r="A28" t="s">
        <v>54</v>
      </c>
      <c r="B28">
        <v>0.25466520307354557</v>
      </c>
      <c r="C28">
        <v>1.1152579582875961</v>
      </c>
      <c r="D28">
        <v>1.132821075740944</v>
      </c>
      <c r="E28">
        <v>0.83424807903402853</v>
      </c>
      <c r="F28">
        <v>0.570801317233809</v>
      </c>
      <c r="G28">
        <v>0.32491767288693746</v>
      </c>
      <c r="H28">
        <v>0.16684961580680571</v>
      </c>
      <c r="I28">
        <v>0.20197585071350166</v>
      </c>
      <c r="J28" s="1">
        <f>AVERAGE(A28:I28)</f>
        <v>0.57519209659714599</v>
      </c>
      <c r="K28" s="1">
        <f>STDEV(A28:I28)</f>
        <v>0.40376075284558144</v>
      </c>
      <c r="M28" t="s">
        <v>25</v>
      </c>
      <c r="N28">
        <v>0.91669999999999996</v>
      </c>
      <c r="O28">
        <v>0.14949999999999999</v>
      </c>
      <c r="P28" t="s">
        <v>34</v>
      </c>
      <c r="Q28" t="s">
        <v>42</v>
      </c>
      <c r="S28" t="s">
        <v>35</v>
      </c>
      <c r="T28" t="s">
        <v>36</v>
      </c>
    </row>
    <row r="29" spans="1:20" x14ac:dyDescent="0.25">
      <c r="S29" t="s">
        <v>45</v>
      </c>
      <c r="T29" t="s">
        <v>92</v>
      </c>
    </row>
    <row r="30" spans="1:20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5">
      <c r="A31" s="1" t="s">
        <v>84</v>
      </c>
      <c r="B31" s="1"/>
    </row>
    <row r="32" spans="1:20" x14ac:dyDescent="0.25">
      <c r="B32" t="s">
        <v>1</v>
      </c>
      <c r="C32" t="s">
        <v>2</v>
      </c>
      <c r="D32" t="s">
        <v>3</v>
      </c>
      <c r="E32" t="s">
        <v>4</v>
      </c>
      <c r="F32" t="s">
        <v>5</v>
      </c>
      <c r="G32" t="s">
        <v>6</v>
      </c>
      <c r="H32" t="s">
        <v>7</v>
      </c>
      <c r="I32" t="s">
        <v>8</v>
      </c>
      <c r="J32" s="1" t="s">
        <v>15</v>
      </c>
      <c r="K32" s="1" t="s">
        <v>16</v>
      </c>
    </row>
    <row r="33" spans="1:20" x14ac:dyDescent="0.25">
      <c r="J33" s="1"/>
      <c r="K33" s="1"/>
      <c r="S33" t="s">
        <v>43</v>
      </c>
    </row>
    <row r="34" spans="1:20" x14ac:dyDescent="0.25">
      <c r="A34" s="1" t="s">
        <v>87</v>
      </c>
      <c r="B34" s="1"/>
      <c r="J34" s="1"/>
      <c r="K34" s="1"/>
      <c r="M34" t="s">
        <v>19</v>
      </c>
      <c r="S34" t="s">
        <v>22</v>
      </c>
      <c r="T34" t="s">
        <v>29</v>
      </c>
    </row>
    <row r="35" spans="1:20" x14ac:dyDescent="0.25">
      <c r="J35" s="1"/>
      <c r="K35" s="1"/>
      <c r="M35" t="s">
        <v>20</v>
      </c>
      <c r="N35" t="s">
        <v>21</v>
      </c>
      <c r="O35" t="s">
        <v>22</v>
      </c>
      <c r="P35" t="s">
        <v>23</v>
      </c>
      <c r="Q35" t="s">
        <v>24</v>
      </c>
      <c r="S35" t="s">
        <v>24</v>
      </c>
      <c r="T35" t="s">
        <v>32</v>
      </c>
    </row>
    <row r="36" spans="1:20" x14ac:dyDescent="0.25">
      <c r="J36" s="1"/>
      <c r="K36" s="1"/>
      <c r="M36" t="s">
        <v>25</v>
      </c>
      <c r="N36">
        <v>0.95079999999999998</v>
      </c>
      <c r="O36">
        <v>0.64900000000000002</v>
      </c>
      <c r="P36" t="s">
        <v>34</v>
      </c>
      <c r="Q36" t="s">
        <v>42</v>
      </c>
      <c r="S36" t="s">
        <v>33</v>
      </c>
      <c r="T36" t="s">
        <v>34</v>
      </c>
    </row>
    <row r="37" spans="1:20" x14ac:dyDescent="0.25">
      <c r="A37" t="s">
        <v>49</v>
      </c>
      <c r="B37">
        <v>0.405335</v>
      </c>
      <c r="C37">
        <v>1.0744590000000001</v>
      </c>
      <c r="D37">
        <v>1.405</v>
      </c>
      <c r="E37">
        <v>0.37195899999999998</v>
      </c>
      <c r="F37">
        <v>0.73627799999999999</v>
      </c>
      <c r="G37">
        <v>2.0069699999999999</v>
      </c>
      <c r="J37" s="1">
        <f>AVERAGE(B37:I37)</f>
        <v>1.0000001666666667</v>
      </c>
      <c r="K37" s="1">
        <f>STDEV(B37:I37)</f>
        <v>0.63264033648998919</v>
      </c>
      <c r="S37" t="s">
        <v>35</v>
      </c>
      <c r="T37" t="s">
        <v>36</v>
      </c>
    </row>
    <row r="38" spans="1:20" x14ac:dyDescent="0.25">
      <c r="A38" t="s">
        <v>50</v>
      </c>
      <c r="B38">
        <v>2.9242010000000001</v>
      </c>
      <c r="C38">
        <v>2.8598620000000001</v>
      </c>
      <c r="D38">
        <v>2.5454059999999998</v>
      </c>
      <c r="E38">
        <v>2.5232890000000001</v>
      </c>
      <c r="F38">
        <v>3.1534080000000002</v>
      </c>
      <c r="G38">
        <v>3.2889219999999999</v>
      </c>
      <c r="J38" s="1">
        <f>AVERAGE(B38:I38)</f>
        <v>2.8825146666666668</v>
      </c>
      <c r="K38" s="1">
        <f>STDEV(B38:I38)</f>
        <v>0.31096184494543166</v>
      </c>
      <c r="S38" t="s">
        <v>45</v>
      </c>
      <c r="T38" t="s">
        <v>77</v>
      </c>
    </row>
    <row r="39" spans="1:20" x14ac:dyDescent="0.25">
      <c r="J39" s="1"/>
      <c r="K39" s="1"/>
    </row>
    <row r="40" spans="1:20" x14ac:dyDescent="0.25">
      <c r="A40" s="1" t="s">
        <v>88</v>
      </c>
      <c r="B40" s="1"/>
      <c r="J40" s="1"/>
      <c r="K40" s="1"/>
    </row>
    <row r="41" spans="1:20" x14ac:dyDescent="0.25">
      <c r="J41" s="1"/>
      <c r="K41" s="1"/>
      <c r="S41" t="s">
        <v>43</v>
      </c>
    </row>
    <row r="42" spans="1:20" x14ac:dyDescent="0.25">
      <c r="J42" s="1"/>
      <c r="K42" s="1"/>
      <c r="M42" t="s">
        <v>19</v>
      </c>
      <c r="S42" t="s">
        <v>22</v>
      </c>
      <c r="T42">
        <v>3.7000000000000002E-3</v>
      </c>
    </row>
    <row r="43" spans="1:20" x14ac:dyDescent="0.25">
      <c r="A43" t="s">
        <v>49</v>
      </c>
      <c r="B43">
        <v>0.93333299999999997</v>
      </c>
      <c r="C43">
        <v>0.97142899999999999</v>
      </c>
      <c r="D43">
        <v>0.63619000000000003</v>
      </c>
      <c r="E43">
        <v>0.75047600000000003</v>
      </c>
      <c r="F43">
        <v>0.78095199999999998</v>
      </c>
      <c r="G43">
        <v>1.927619</v>
      </c>
      <c r="J43" s="1">
        <f>AVERAGE(B43:I43)</f>
        <v>0.99999983333333331</v>
      </c>
      <c r="K43" s="1">
        <f>STDEV(B43:I43)</f>
        <v>0.47081626332802773</v>
      </c>
      <c r="M43" t="s">
        <v>20</v>
      </c>
      <c r="N43" t="s">
        <v>21</v>
      </c>
      <c r="O43" t="s">
        <v>22</v>
      </c>
      <c r="P43" t="s">
        <v>23</v>
      </c>
      <c r="Q43" t="s">
        <v>24</v>
      </c>
      <c r="S43" t="s">
        <v>24</v>
      </c>
      <c r="T43" t="s">
        <v>44</v>
      </c>
    </row>
    <row r="44" spans="1:20" x14ac:dyDescent="0.25">
      <c r="A44" t="s">
        <v>50</v>
      </c>
      <c r="B44">
        <v>5.0704760000000002</v>
      </c>
      <c r="C44">
        <v>1.83619</v>
      </c>
      <c r="D44">
        <v>2.9219050000000002</v>
      </c>
      <c r="E44">
        <v>1.59619</v>
      </c>
      <c r="F44">
        <v>3.4590480000000001</v>
      </c>
      <c r="G44">
        <v>3.8361900000000002</v>
      </c>
      <c r="J44" s="1">
        <f>AVERAGE(B44:I44)</f>
        <v>3.1199998333333334</v>
      </c>
      <c r="K44" s="1">
        <f>STDEV(B44:I44)</f>
        <v>1.2993571449147325</v>
      </c>
      <c r="M44" t="s">
        <v>25</v>
      </c>
      <c r="N44">
        <v>0.94610000000000005</v>
      </c>
      <c r="O44">
        <v>0.58040000000000003</v>
      </c>
      <c r="P44" t="s">
        <v>34</v>
      </c>
      <c r="Q44" t="s">
        <v>42</v>
      </c>
      <c r="S44" t="s">
        <v>33</v>
      </c>
      <c r="T44" t="s">
        <v>34</v>
      </c>
    </row>
    <row r="45" spans="1:20" x14ac:dyDescent="0.25">
      <c r="J45" s="1"/>
      <c r="K45" s="1"/>
      <c r="S45" t="s">
        <v>35</v>
      </c>
      <c r="T45" t="s">
        <v>36</v>
      </c>
    </row>
    <row r="46" spans="1:20" x14ac:dyDescent="0.25">
      <c r="S46" t="s">
        <v>45</v>
      </c>
      <c r="T46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D3F-71F9-4961-9074-147D0F1C01D2}">
  <dimension ref="A1:R35"/>
  <sheetViews>
    <sheetView workbookViewId="0">
      <selection activeCell="N3" sqref="N3"/>
    </sheetView>
  </sheetViews>
  <sheetFormatPr defaultRowHeight="15" x14ac:dyDescent="0.25"/>
  <cols>
    <col min="1" max="1" width="14.85546875" customWidth="1"/>
  </cols>
  <sheetData>
    <row r="1" spans="1:18" x14ac:dyDescent="0.25">
      <c r="A1" s="1" t="s">
        <v>94</v>
      </c>
      <c r="B1" s="1"/>
    </row>
    <row r="2" spans="1:18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s="1" t="s">
        <v>15</v>
      </c>
      <c r="I2" s="1" t="s">
        <v>16</v>
      </c>
    </row>
    <row r="3" spans="1:18" x14ac:dyDescent="0.25">
      <c r="Q3" t="s">
        <v>28</v>
      </c>
    </row>
    <row r="4" spans="1:18" x14ac:dyDescent="0.25">
      <c r="A4" s="1" t="s">
        <v>93</v>
      </c>
      <c r="B4" s="1"/>
      <c r="Q4" t="s">
        <v>22</v>
      </c>
      <c r="R4">
        <v>0.127</v>
      </c>
    </row>
    <row r="5" spans="1:18" x14ac:dyDescent="0.25">
      <c r="Q5" t="s">
        <v>30</v>
      </c>
      <c r="R5" t="s">
        <v>31</v>
      </c>
    </row>
    <row r="6" spans="1:18" x14ac:dyDescent="0.25">
      <c r="K6" t="s">
        <v>19</v>
      </c>
      <c r="Q6" t="s">
        <v>24</v>
      </c>
      <c r="R6" t="s">
        <v>42</v>
      </c>
    </row>
    <row r="7" spans="1:18" x14ac:dyDescent="0.25">
      <c r="A7" t="s">
        <v>57</v>
      </c>
      <c r="B7">
        <v>1</v>
      </c>
      <c r="C7">
        <v>1</v>
      </c>
      <c r="D7">
        <v>1</v>
      </c>
      <c r="E7">
        <v>1</v>
      </c>
      <c r="F7">
        <v>1</v>
      </c>
      <c r="H7" s="1">
        <f>AVERAGE(A7:G7)</f>
        <v>1</v>
      </c>
      <c r="I7" s="1">
        <f>STDEV(A7:G7)</f>
        <v>0</v>
      </c>
      <c r="K7" t="s">
        <v>20</v>
      </c>
      <c r="L7" t="s">
        <v>21</v>
      </c>
      <c r="M7" t="s">
        <v>22</v>
      </c>
      <c r="N7" t="s">
        <v>23</v>
      </c>
      <c r="O7" t="s">
        <v>24</v>
      </c>
      <c r="Q7" t="s">
        <v>33</v>
      </c>
      <c r="R7" t="s">
        <v>26</v>
      </c>
    </row>
    <row r="8" spans="1:18" x14ac:dyDescent="0.25">
      <c r="A8" t="s">
        <v>58</v>
      </c>
      <c r="B8">
        <v>0.15660399999999999</v>
      </c>
      <c r="C8">
        <v>0.30621100000000001</v>
      </c>
      <c r="D8">
        <v>1.969546</v>
      </c>
      <c r="E8">
        <v>0.221245</v>
      </c>
      <c r="F8">
        <v>0.31653999999999999</v>
      </c>
      <c r="H8" s="1">
        <f>AVERAGE(A8:G8)</f>
        <v>0.59402920000000003</v>
      </c>
      <c r="I8" s="1">
        <f>STDEV(A8:G8)</f>
        <v>0.7717180354272537</v>
      </c>
      <c r="K8" t="s">
        <v>25</v>
      </c>
      <c r="L8">
        <v>0.66490000000000005</v>
      </c>
      <c r="M8">
        <v>2.9999999999999997E-4</v>
      </c>
      <c r="N8" t="s">
        <v>26</v>
      </c>
      <c r="O8" t="s">
        <v>60</v>
      </c>
      <c r="Q8" t="s">
        <v>35</v>
      </c>
      <c r="R8" t="s">
        <v>36</v>
      </c>
    </row>
    <row r="9" spans="1:18" x14ac:dyDescent="0.25">
      <c r="Q9" t="s">
        <v>37</v>
      </c>
      <c r="R9" t="s">
        <v>61</v>
      </c>
    </row>
    <row r="10" spans="1:18" x14ac:dyDescent="0.25">
      <c r="Q10" t="s">
        <v>39</v>
      </c>
      <c r="R10">
        <v>5</v>
      </c>
    </row>
    <row r="12" spans="1:18" x14ac:dyDescent="0.25">
      <c r="A12" s="1" t="s">
        <v>95</v>
      </c>
      <c r="B12" s="1"/>
      <c r="Q12" t="s">
        <v>28</v>
      </c>
    </row>
    <row r="13" spans="1:18" x14ac:dyDescent="0.25">
      <c r="Q13" t="s">
        <v>22</v>
      </c>
      <c r="R13">
        <v>7.9000000000000008E-3</v>
      </c>
    </row>
    <row r="14" spans="1:18" x14ac:dyDescent="0.25">
      <c r="K14" t="s">
        <v>19</v>
      </c>
      <c r="Q14" t="s">
        <v>30</v>
      </c>
      <c r="R14" t="s">
        <v>31</v>
      </c>
    </row>
    <row r="15" spans="1:18" x14ac:dyDescent="0.25">
      <c r="A15" t="s">
        <v>57</v>
      </c>
      <c r="B15">
        <v>1</v>
      </c>
      <c r="C15">
        <v>1</v>
      </c>
      <c r="D15">
        <v>1</v>
      </c>
      <c r="E15">
        <v>1</v>
      </c>
      <c r="F15">
        <v>1</v>
      </c>
      <c r="H15" s="1">
        <f>AVERAGE(A15:G15)</f>
        <v>1</v>
      </c>
      <c r="I15" s="1">
        <f>STDEV(A15:G15)</f>
        <v>0</v>
      </c>
      <c r="K15" t="s">
        <v>20</v>
      </c>
      <c r="L15" t="s">
        <v>21</v>
      </c>
      <c r="M15" t="s">
        <v>22</v>
      </c>
      <c r="N15" t="s">
        <v>23</v>
      </c>
      <c r="O15" t="s">
        <v>24</v>
      </c>
      <c r="Q15" t="s">
        <v>24</v>
      </c>
      <c r="R15" t="s">
        <v>44</v>
      </c>
    </row>
    <row r="16" spans="1:18" x14ac:dyDescent="0.25">
      <c r="A16" t="s">
        <v>59</v>
      </c>
      <c r="B16">
        <v>0.37024899999999999</v>
      </c>
      <c r="C16">
        <v>0.36399599999999999</v>
      </c>
      <c r="D16">
        <v>0.32164100000000001</v>
      </c>
      <c r="E16">
        <v>0.41942600000000002</v>
      </c>
      <c r="F16">
        <v>0.32036199999999998</v>
      </c>
      <c r="H16" s="1">
        <f>AVERAGE(A16:G16)</f>
        <v>0.35913480000000003</v>
      </c>
      <c r="I16" s="1">
        <f>STDEV(A16:G16)</f>
        <v>4.0900185093712481E-2</v>
      </c>
      <c r="K16" t="s">
        <v>25</v>
      </c>
      <c r="L16">
        <v>0.81540000000000001</v>
      </c>
      <c r="M16">
        <v>2.23E-2</v>
      </c>
      <c r="N16" t="s">
        <v>26</v>
      </c>
      <c r="O16" t="s">
        <v>27</v>
      </c>
      <c r="Q16" t="s">
        <v>33</v>
      </c>
      <c r="R16" t="s">
        <v>34</v>
      </c>
    </row>
    <row r="17" spans="1:18" x14ac:dyDescent="0.25">
      <c r="H17" s="1"/>
      <c r="I17" s="1"/>
      <c r="Q17" t="s">
        <v>35</v>
      </c>
      <c r="R17" t="s">
        <v>36</v>
      </c>
    </row>
    <row r="18" spans="1:18" x14ac:dyDescent="0.25">
      <c r="H18" s="1"/>
      <c r="I18" s="1"/>
      <c r="Q18" t="s">
        <v>62</v>
      </c>
      <c r="R18" t="s">
        <v>63</v>
      </c>
    </row>
    <row r="19" spans="1:18" x14ac:dyDescent="0.25">
      <c r="Q19" t="s">
        <v>39</v>
      </c>
      <c r="R19">
        <v>0</v>
      </c>
    </row>
    <row r="20" spans="1:18" x14ac:dyDescent="0.25">
      <c r="A20" s="1" t="s">
        <v>96</v>
      </c>
      <c r="B20" s="1"/>
    </row>
    <row r="21" spans="1:18" x14ac:dyDescent="0.25">
      <c r="Q21" t="s">
        <v>28</v>
      </c>
    </row>
    <row r="22" spans="1:18" x14ac:dyDescent="0.25">
      <c r="K22" t="s">
        <v>19</v>
      </c>
      <c r="Q22" t="s">
        <v>22</v>
      </c>
      <c r="R22">
        <v>2.2000000000000001E-3</v>
      </c>
    </row>
    <row r="23" spans="1:18" x14ac:dyDescent="0.25">
      <c r="A23" t="s">
        <v>64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 s="1">
        <f>AVERAGE(A23:G23)</f>
        <v>1</v>
      </c>
      <c r="I23" s="1">
        <f>STDEV(A23:G23)</f>
        <v>0</v>
      </c>
      <c r="K23" t="s">
        <v>20</v>
      </c>
      <c r="L23" t="s">
        <v>21</v>
      </c>
      <c r="M23" t="s">
        <v>22</v>
      </c>
      <c r="N23" t="s">
        <v>23</v>
      </c>
      <c r="O23" t="s">
        <v>24</v>
      </c>
      <c r="Q23" t="s">
        <v>30</v>
      </c>
      <c r="R23" t="s">
        <v>31</v>
      </c>
    </row>
    <row r="24" spans="1:18" x14ac:dyDescent="0.25">
      <c r="A24" t="s">
        <v>65</v>
      </c>
      <c r="B24">
        <v>0.36919600000000002</v>
      </c>
      <c r="C24">
        <v>0.41403600000000002</v>
      </c>
      <c r="D24">
        <v>0.35168500000000003</v>
      </c>
      <c r="E24">
        <v>0.56460600000000005</v>
      </c>
      <c r="F24">
        <v>0.57150400000000001</v>
      </c>
      <c r="G24">
        <v>0.45980399999999999</v>
      </c>
      <c r="H24" s="1">
        <f>AVERAGE(A24:G24)</f>
        <v>0.45513850000000006</v>
      </c>
      <c r="I24" s="1">
        <f>STDEV(A24:G24)</f>
        <v>9.5209228031215509E-2</v>
      </c>
      <c r="K24" t="s">
        <v>25</v>
      </c>
      <c r="L24">
        <v>0.84809999999999997</v>
      </c>
      <c r="M24">
        <v>3.4799999999999998E-2</v>
      </c>
      <c r="N24" t="s">
        <v>26</v>
      </c>
      <c r="O24" t="s">
        <v>27</v>
      </c>
      <c r="Q24" t="s">
        <v>24</v>
      </c>
      <c r="R24" t="s">
        <v>44</v>
      </c>
    </row>
    <row r="25" spans="1:18" x14ac:dyDescent="0.25">
      <c r="Q25" t="s">
        <v>33</v>
      </c>
      <c r="R25" t="s">
        <v>34</v>
      </c>
    </row>
    <row r="26" spans="1:18" x14ac:dyDescent="0.25">
      <c r="Q26" t="s">
        <v>35</v>
      </c>
      <c r="R26" t="s">
        <v>36</v>
      </c>
    </row>
    <row r="27" spans="1:18" x14ac:dyDescent="0.25">
      <c r="A27" s="1" t="s">
        <v>97</v>
      </c>
      <c r="B27" s="1"/>
      <c r="Q27" t="s">
        <v>37</v>
      </c>
      <c r="R27" t="s">
        <v>67</v>
      </c>
    </row>
    <row r="28" spans="1:18" x14ac:dyDescent="0.25">
      <c r="Q28" t="s">
        <v>39</v>
      </c>
      <c r="R28">
        <v>0</v>
      </c>
    </row>
    <row r="30" spans="1:18" x14ac:dyDescent="0.25">
      <c r="Q30" t="s">
        <v>43</v>
      </c>
    </row>
    <row r="31" spans="1:18" x14ac:dyDescent="0.25">
      <c r="K31" t="s">
        <v>19</v>
      </c>
      <c r="Q31" t="s">
        <v>22</v>
      </c>
      <c r="R31" t="s">
        <v>29</v>
      </c>
    </row>
    <row r="32" spans="1:18" x14ac:dyDescent="0.25">
      <c r="A32" t="s">
        <v>64</v>
      </c>
      <c r="B32">
        <v>1</v>
      </c>
      <c r="C32">
        <v>1</v>
      </c>
      <c r="D32">
        <v>1</v>
      </c>
      <c r="E32">
        <v>1</v>
      </c>
      <c r="F32">
        <v>1</v>
      </c>
      <c r="H32" s="1">
        <f>AVERAGE(A32:G32)</f>
        <v>1</v>
      </c>
      <c r="I32" s="1">
        <f>STDEV(A32:G32)</f>
        <v>0</v>
      </c>
      <c r="K32" t="s">
        <v>20</v>
      </c>
      <c r="L32" t="s">
        <v>21</v>
      </c>
      <c r="M32" t="s">
        <v>22</v>
      </c>
      <c r="N32" t="s">
        <v>23</v>
      </c>
      <c r="O32" t="s">
        <v>24</v>
      </c>
      <c r="Q32" t="s">
        <v>24</v>
      </c>
      <c r="R32" t="s">
        <v>32</v>
      </c>
    </row>
    <row r="33" spans="1:18" x14ac:dyDescent="0.25">
      <c r="A33" t="s">
        <v>66</v>
      </c>
      <c r="B33">
        <v>2.5641000000000001E-2</v>
      </c>
      <c r="C33">
        <v>2.1062000000000001E-2</v>
      </c>
      <c r="D33">
        <v>9.1579999999999995E-3</v>
      </c>
      <c r="E33">
        <v>6.4099999999999999E-3</v>
      </c>
      <c r="F33">
        <v>3.1136E-2</v>
      </c>
      <c r="H33" s="1">
        <f>AVERAGE(A33:G33)</f>
        <v>1.8681400000000001E-2</v>
      </c>
      <c r="I33" s="1">
        <f>STDEV(A33:G33)</f>
        <v>1.0612525090665277E-2</v>
      </c>
      <c r="K33" t="s">
        <v>25</v>
      </c>
      <c r="L33">
        <v>0.87460000000000004</v>
      </c>
      <c r="M33">
        <v>8.8700000000000001E-2</v>
      </c>
      <c r="N33" t="s">
        <v>34</v>
      </c>
      <c r="O33" t="s">
        <v>42</v>
      </c>
      <c r="Q33" t="s">
        <v>33</v>
      </c>
      <c r="R33" t="s">
        <v>34</v>
      </c>
    </row>
    <row r="34" spans="1:18" x14ac:dyDescent="0.25">
      <c r="Q34" t="s">
        <v>35</v>
      </c>
      <c r="R34" t="s">
        <v>36</v>
      </c>
    </row>
    <row r="35" spans="1:18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 t="s">
        <v>45</v>
      </c>
      <c r="R35" s="4" t="s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EA800-BD2B-4A00-B698-38E67D420CB2}">
  <dimension ref="A2:S51"/>
  <sheetViews>
    <sheetView workbookViewId="0">
      <selection activeCell="I16" sqref="I16"/>
    </sheetView>
  </sheetViews>
  <sheetFormatPr defaultRowHeight="15" x14ac:dyDescent="0.25"/>
  <sheetData>
    <row r="2" spans="1:19" x14ac:dyDescent="0.25">
      <c r="B2" s="1" t="s">
        <v>15</v>
      </c>
      <c r="C2" s="1" t="s">
        <v>16</v>
      </c>
      <c r="D2" s="1" t="s">
        <v>116</v>
      </c>
      <c r="E2" s="1" t="s">
        <v>15</v>
      </c>
      <c r="F2" s="1" t="s">
        <v>16</v>
      </c>
      <c r="G2" s="1" t="s">
        <v>116</v>
      </c>
      <c r="H2" s="1" t="s">
        <v>15</v>
      </c>
      <c r="I2" s="1" t="s">
        <v>16</v>
      </c>
      <c r="J2" s="1" t="s">
        <v>116</v>
      </c>
      <c r="K2" s="1" t="s">
        <v>15</v>
      </c>
      <c r="L2" s="1" t="s">
        <v>16</v>
      </c>
      <c r="M2" s="1" t="s">
        <v>116</v>
      </c>
      <c r="N2" s="1" t="s">
        <v>15</v>
      </c>
      <c r="O2" s="1" t="s">
        <v>16</v>
      </c>
      <c r="P2" s="1" t="s">
        <v>116</v>
      </c>
      <c r="Q2" s="1" t="s">
        <v>15</v>
      </c>
      <c r="R2" s="1" t="s">
        <v>16</v>
      </c>
      <c r="S2" s="1" t="s">
        <v>116</v>
      </c>
    </row>
    <row r="3" spans="1:19" x14ac:dyDescent="0.25">
      <c r="B3" s="4"/>
      <c r="C3" s="4"/>
      <c r="D3" s="4"/>
      <c r="E3" s="4"/>
      <c r="F3" s="4" t="s">
        <v>54</v>
      </c>
      <c r="G3" s="4"/>
      <c r="H3" s="4"/>
      <c r="I3" s="4"/>
      <c r="J3" s="4"/>
      <c r="L3" s="56"/>
      <c r="M3" s="56"/>
      <c r="N3" s="56"/>
      <c r="O3" s="56" t="s">
        <v>258</v>
      </c>
      <c r="P3" s="56"/>
      <c r="Q3" s="56"/>
      <c r="R3" s="56"/>
      <c r="S3" s="56"/>
    </row>
    <row r="4" spans="1:19" x14ac:dyDescent="0.25">
      <c r="B4" s="57" t="s">
        <v>256</v>
      </c>
      <c r="C4" s="57"/>
      <c r="D4" s="57"/>
      <c r="E4" s="57" t="s">
        <v>257</v>
      </c>
      <c r="F4" s="57"/>
      <c r="G4" s="57"/>
      <c r="H4" s="57" t="s">
        <v>143</v>
      </c>
      <c r="I4" s="57"/>
      <c r="J4" s="57"/>
      <c r="K4" s="57" t="s">
        <v>256</v>
      </c>
      <c r="L4" s="57"/>
      <c r="M4" s="57"/>
      <c r="N4" s="57" t="s">
        <v>257</v>
      </c>
      <c r="O4" s="57"/>
      <c r="P4" s="57"/>
      <c r="Q4" s="57" t="s">
        <v>143</v>
      </c>
      <c r="R4" s="57"/>
      <c r="S4" s="57"/>
    </row>
    <row r="5" spans="1:19" x14ac:dyDescent="0.25">
      <c r="A5" t="s">
        <v>185</v>
      </c>
      <c r="B5" s="55">
        <v>100</v>
      </c>
      <c r="C5" s="55">
        <v>0</v>
      </c>
      <c r="D5" s="55">
        <v>6</v>
      </c>
      <c r="E5" s="55">
        <v>54.507240000000003</v>
      </c>
      <c r="F5" s="55">
        <v>13.443</v>
      </c>
      <c r="G5" s="55">
        <v>6</v>
      </c>
      <c r="H5" s="55">
        <v>38.127960000000002</v>
      </c>
      <c r="I5" s="55">
        <v>27.432829999999999</v>
      </c>
      <c r="J5" s="55">
        <v>4</v>
      </c>
      <c r="K5" s="55">
        <v>100</v>
      </c>
      <c r="L5" s="55">
        <v>0</v>
      </c>
      <c r="M5" s="55">
        <v>6</v>
      </c>
      <c r="N5" s="55">
        <v>26.636769999999999</v>
      </c>
      <c r="O5" s="55">
        <v>2.4730539999999999</v>
      </c>
      <c r="P5" s="55">
        <v>6</v>
      </c>
      <c r="Q5" s="55">
        <v>66.559929999999994</v>
      </c>
      <c r="R5" s="55">
        <v>30.32507</v>
      </c>
      <c r="S5" s="55">
        <v>4</v>
      </c>
    </row>
    <row r="6" spans="1:19" x14ac:dyDescent="0.25">
      <c r="A6" t="s">
        <v>188</v>
      </c>
      <c r="B6" s="55">
        <v>100</v>
      </c>
      <c r="C6" s="55">
        <v>0</v>
      </c>
      <c r="D6" s="55">
        <v>6</v>
      </c>
      <c r="E6" s="55">
        <v>39.766039999999997</v>
      </c>
      <c r="F6" s="55">
        <v>16.033999999999999</v>
      </c>
      <c r="G6" s="55">
        <v>6</v>
      </c>
      <c r="H6" s="55">
        <v>54.217680000000001</v>
      </c>
      <c r="I6" s="55">
        <v>39.37406</v>
      </c>
      <c r="J6" s="55">
        <v>4</v>
      </c>
      <c r="K6" s="55">
        <v>100</v>
      </c>
      <c r="L6" s="55">
        <v>0</v>
      </c>
      <c r="M6" s="55">
        <v>6</v>
      </c>
      <c r="N6" s="55">
        <v>24.12556</v>
      </c>
      <c r="O6" s="55">
        <v>2.6085280000000002</v>
      </c>
      <c r="P6" s="55">
        <v>6</v>
      </c>
      <c r="Q6" s="55">
        <v>51.863790000000002</v>
      </c>
      <c r="R6" s="55">
        <v>28.54786</v>
      </c>
      <c r="S6" s="55">
        <v>4</v>
      </c>
    </row>
    <row r="7" spans="1:19" x14ac:dyDescent="0.25">
      <c r="A7" t="s">
        <v>177</v>
      </c>
      <c r="B7" s="55">
        <v>100</v>
      </c>
      <c r="C7" s="55">
        <v>0</v>
      </c>
      <c r="D7" s="55">
        <v>6</v>
      </c>
      <c r="E7" s="55">
        <v>69.202740000000006</v>
      </c>
      <c r="F7" s="55">
        <v>10.404</v>
      </c>
      <c r="G7" s="55">
        <v>6</v>
      </c>
      <c r="H7" s="55">
        <v>70.051460000000006</v>
      </c>
      <c r="I7" s="55">
        <v>51.235239999999997</v>
      </c>
      <c r="J7" s="55">
        <v>4</v>
      </c>
      <c r="K7" s="55">
        <v>100</v>
      </c>
      <c r="L7" s="55">
        <v>0</v>
      </c>
      <c r="M7" s="55">
        <v>6</v>
      </c>
      <c r="N7" s="55">
        <v>89.122349999999997</v>
      </c>
      <c r="O7" s="55">
        <v>15.6243</v>
      </c>
      <c r="P7" s="55">
        <v>6</v>
      </c>
      <c r="Q7" s="55">
        <v>86.184809999999999</v>
      </c>
      <c r="R7" s="55">
        <v>35.592860000000002</v>
      </c>
      <c r="S7" s="55">
        <v>4</v>
      </c>
    </row>
    <row r="8" spans="1:19" x14ac:dyDescent="0.25">
      <c r="A8" t="s">
        <v>182</v>
      </c>
      <c r="B8" s="55">
        <v>100</v>
      </c>
      <c r="C8" s="55">
        <v>0</v>
      </c>
      <c r="D8" s="55">
        <v>6</v>
      </c>
      <c r="E8" s="55">
        <v>40.76905</v>
      </c>
      <c r="F8" s="55">
        <v>16.565000000000001</v>
      </c>
      <c r="G8" s="55">
        <v>6</v>
      </c>
      <c r="H8" s="55">
        <v>45.540149999999997</v>
      </c>
      <c r="I8" s="55">
        <v>22.13561</v>
      </c>
      <c r="J8" s="55">
        <v>4</v>
      </c>
      <c r="K8" s="55">
        <v>100</v>
      </c>
      <c r="L8" s="55">
        <v>0</v>
      </c>
      <c r="M8" s="55">
        <v>6</v>
      </c>
      <c r="N8" s="55">
        <v>58.56503</v>
      </c>
      <c r="O8" s="55">
        <v>16.851710000000001</v>
      </c>
      <c r="P8" s="55">
        <v>6</v>
      </c>
      <c r="Q8" s="55">
        <v>66.363339999999994</v>
      </c>
      <c r="R8" s="55">
        <v>32.544969999999999</v>
      </c>
      <c r="S8" s="55">
        <v>4</v>
      </c>
    </row>
    <row r="9" spans="1:19" x14ac:dyDescent="0.25">
      <c r="A9" t="s">
        <v>191</v>
      </c>
      <c r="B9" s="55">
        <v>100</v>
      </c>
      <c r="C9" s="55">
        <v>0</v>
      </c>
      <c r="D9" s="55">
        <v>6</v>
      </c>
      <c r="E9" s="55">
        <v>32.84554</v>
      </c>
      <c r="F9" s="55">
        <v>10.039999999999999</v>
      </c>
      <c r="G9" s="55">
        <v>6</v>
      </c>
      <c r="H9" s="55">
        <v>35.880609999999997</v>
      </c>
      <c r="I9" s="55">
        <v>27.172319999999999</v>
      </c>
      <c r="J9" s="55">
        <v>4</v>
      </c>
      <c r="K9" s="55">
        <v>100</v>
      </c>
      <c r="L9" s="55">
        <v>0</v>
      </c>
      <c r="M9" s="55">
        <v>6</v>
      </c>
      <c r="N9" s="55">
        <v>72.837919999999997</v>
      </c>
      <c r="O9" s="55">
        <v>7.0040620000000002</v>
      </c>
      <c r="P9" s="55">
        <v>6</v>
      </c>
      <c r="Q9" s="55">
        <v>110.2418</v>
      </c>
      <c r="R9" s="55">
        <v>9.3258899999999993</v>
      </c>
      <c r="S9" s="55">
        <v>4</v>
      </c>
    </row>
    <row r="10" spans="1:19" x14ac:dyDescent="0.25">
      <c r="A10" t="s">
        <v>194</v>
      </c>
      <c r="B10" s="55">
        <v>100</v>
      </c>
      <c r="C10" s="55">
        <v>0</v>
      </c>
      <c r="D10" s="55">
        <v>6</v>
      </c>
      <c r="E10" s="55">
        <v>15.892709999999999</v>
      </c>
      <c r="F10" s="55">
        <v>9.6660000000000004</v>
      </c>
      <c r="G10" s="55">
        <v>6</v>
      </c>
      <c r="H10" s="55">
        <v>33.302750000000003</v>
      </c>
      <c r="I10" s="55">
        <v>27.535879999999999</v>
      </c>
      <c r="J10" s="55">
        <v>4</v>
      </c>
      <c r="K10" s="55">
        <v>100</v>
      </c>
      <c r="L10" s="55">
        <v>0</v>
      </c>
      <c r="M10" s="55">
        <v>6</v>
      </c>
      <c r="N10" s="55">
        <v>61.242800000000003</v>
      </c>
      <c r="O10" s="55">
        <v>24.27253</v>
      </c>
      <c r="P10" s="55">
        <v>6</v>
      </c>
      <c r="Q10" s="55">
        <v>79.204520000000002</v>
      </c>
      <c r="R10" s="55">
        <v>30.935839999999999</v>
      </c>
      <c r="S10" s="55">
        <v>4</v>
      </c>
    </row>
    <row r="11" spans="1:19" x14ac:dyDescent="0.25">
      <c r="A11" t="s">
        <v>197</v>
      </c>
      <c r="B11" s="55">
        <v>100</v>
      </c>
      <c r="C11" s="55">
        <v>0</v>
      </c>
      <c r="D11" s="55">
        <v>6</v>
      </c>
      <c r="E11" s="55">
        <v>59.104149999999997</v>
      </c>
      <c r="F11" s="55">
        <v>9.5109999999999992</v>
      </c>
      <c r="G11" s="55">
        <v>6</v>
      </c>
      <c r="H11" s="55">
        <v>31.34517</v>
      </c>
      <c r="I11" s="55">
        <v>20.502279999999999</v>
      </c>
      <c r="J11" s="55">
        <v>4</v>
      </c>
      <c r="K11" s="55">
        <v>100</v>
      </c>
      <c r="L11" s="55">
        <v>0</v>
      </c>
      <c r="M11" s="55">
        <v>6</v>
      </c>
      <c r="N11" s="55">
        <v>40.858420000000002</v>
      </c>
      <c r="O11" s="55">
        <v>5.7376940000000003</v>
      </c>
      <c r="P11" s="55">
        <v>6</v>
      </c>
      <c r="Q11" s="55">
        <v>61.765999999999998</v>
      </c>
      <c r="R11" s="55">
        <v>46.820129999999999</v>
      </c>
      <c r="S11" s="55">
        <v>4</v>
      </c>
    </row>
    <row r="12" spans="1:19" x14ac:dyDescent="0.25">
      <c r="A12" t="s">
        <v>200</v>
      </c>
      <c r="B12" s="55">
        <v>100</v>
      </c>
      <c r="C12" s="55">
        <v>0</v>
      </c>
      <c r="D12" s="55">
        <v>6</v>
      </c>
      <c r="E12" s="55">
        <v>47.333129999999997</v>
      </c>
      <c r="F12" s="55">
        <v>13.802</v>
      </c>
      <c r="G12" s="55">
        <v>6</v>
      </c>
      <c r="H12" s="55">
        <v>49.033990000000003</v>
      </c>
      <c r="I12" s="55">
        <v>32.723590000000002</v>
      </c>
      <c r="J12" s="55">
        <v>4</v>
      </c>
      <c r="K12" s="55">
        <v>100</v>
      </c>
      <c r="L12" s="55">
        <v>0</v>
      </c>
      <c r="M12" s="55">
        <v>6</v>
      </c>
      <c r="N12" s="55">
        <v>60.781550000000003</v>
      </c>
      <c r="O12" s="55">
        <v>9.7267019999999995</v>
      </c>
      <c r="P12" s="55">
        <v>6</v>
      </c>
      <c r="Q12" s="55">
        <v>86.362909999999999</v>
      </c>
      <c r="R12" s="55">
        <v>16.30585</v>
      </c>
      <c r="S12" s="55">
        <v>4</v>
      </c>
    </row>
    <row r="14" spans="1:19" x14ac:dyDescent="0.25">
      <c r="B14" t="s">
        <v>166</v>
      </c>
      <c r="C14" t="s">
        <v>167</v>
      </c>
      <c r="D14" t="s">
        <v>22</v>
      </c>
      <c r="E14" t="s">
        <v>24</v>
      </c>
      <c r="F14" t="s">
        <v>168</v>
      </c>
      <c r="N14" t="s">
        <v>166</v>
      </c>
      <c r="O14" t="s">
        <v>167</v>
      </c>
      <c r="P14" t="s">
        <v>22</v>
      </c>
      <c r="Q14" t="s">
        <v>24</v>
      </c>
      <c r="R14" t="s">
        <v>168</v>
      </c>
    </row>
    <row r="15" spans="1:19" x14ac:dyDescent="0.25">
      <c r="B15" t="s">
        <v>169</v>
      </c>
      <c r="C15">
        <v>6.085</v>
      </c>
      <c r="D15">
        <v>2.58E-2</v>
      </c>
      <c r="E15" t="s">
        <v>27</v>
      </c>
      <c r="F15" t="s">
        <v>34</v>
      </c>
      <c r="N15" t="s">
        <v>169</v>
      </c>
      <c r="O15">
        <v>12.39</v>
      </c>
      <c r="P15">
        <v>1E-4</v>
      </c>
      <c r="Q15" t="s">
        <v>60</v>
      </c>
      <c r="R15" t="s">
        <v>34</v>
      </c>
    </row>
    <row r="16" spans="1:19" x14ac:dyDescent="0.25">
      <c r="B16" t="s">
        <v>170</v>
      </c>
      <c r="C16">
        <v>5.6870000000000003</v>
      </c>
      <c r="D16">
        <v>1.2999999999999999E-3</v>
      </c>
      <c r="E16" t="s">
        <v>44</v>
      </c>
      <c r="F16" t="s">
        <v>34</v>
      </c>
      <c r="N16" t="s">
        <v>170</v>
      </c>
      <c r="O16">
        <v>16.079999999999998</v>
      </c>
      <c r="P16" t="s">
        <v>29</v>
      </c>
      <c r="Q16" t="s">
        <v>32</v>
      </c>
      <c r="R16" t="s">
        <v>34</v>
      </c>
    </row>
    <row r="17" spans="2:19" x14ac:dyDescent="0.25">
      <c r="B17" t="s">
        <v>171</v>
      </c>
      <c r="C17">
        <v>65.569999999999993</v>
      </c>
      <c r="D17" t="s">
        <v>29</v>
      </c>
      <c r="E17" t="s">
        <v>32</v>
      </c>
      <c r="F17" t="s">
        <v>34</v>
      </c>
      <c r="N17" t="s">
        <v>171</v>
      </c>
      <c r="O17">
        <v>45.65</v>
      </c>
      <c r="P17" t="s">
        <v>29</v>
      </c>
      <c r="Q17" t="s">
        <v>32</v>
      </c>
      <c r="R17" t="s">
        <v>34</v>
      </c>
    </row>
    <row r="19" spans="2:19" x14ac:dyDescent="0.25">
      <c r="B19" t="s">
        <v>172</v>
      </c>
      <c r="C19" t="s">
        <v>173</v>
      </c>
      <c r="D19" t="s">
        <v>174</v>
      </c>
      <c r="E19" t="s">
        <v>168</v>
      </c>
      <c r="F19" t="s">
        <v>175</v>
      </c>
      <c r="G19" t="s">
        <v>176</v>
      </c>
      <c r="N19" t="s">
        <v>172</v>
      </c>
      <c r="O19" t="s">
        <v>173</v>
      </c>
      <c r="P19" t="s">
        <v>174</v>
      </c>
      <c r="Q19" t="s">
        <v>168</v>
      </c>
      <c r="R19" t="s">
        <v>175</v>
      </c>
      <c r="S19" t="s">
        <v>176</v>
      </c>
    </row>
    <row r="21" spans="2:19" x14ac:dyDescent="0.25">
      <c r="B21" t="s">
        <v>177</v>
      </c>
      <c r="N21" t="s">
        <v>177</v>
      </c>
    </row>
    <row r="22" spans="2:19" x14ac:dyDescent="0.25">
      <c r="B22" t="s">
        <v>178</v>
      </c>
      <c r="C22">
        <v>30.8</v>
      </c>
      <c r="D22" t="s">
        <v>179</v>
      </c>
      <c r="E22" t="s">
        <v>34</v>
      </c>
      <c r="F22" t="s">
        <v>44</v>
      </c>
      <c r="G22">
        <v>5.4999999999999997E-3</v>
      </c>
      <c r="N22" t="s">
        <v>178</v>
      </c>
      <c r="O22">
        <v>10.88</v>
      </c>
      <c r="P22" t="s">
        <v>240</v>
      </c>
      <c r="Q22" t="s">
        <v>26</v>
      </c>
      <c r="R22" t="s">
        <v>42</v>
      </c>
      <c r="S22">
        <v>0.42649999999999999</v>
      </c>
    </row>
    <row r="23" spans="2:19" x14ac:dyDescent="0.25">
      <c r="B23" t="s">
        <v>180</v>
      </c>
      <c r="C23">
        <v>29.95</v>
      </c>
      <c r="D23" t="s">
        <v>181</v>
      </c>
      <c r="E23" t="s">
        <v>34</v>
      </c>
      <c r="F23" t="s">
        <v>27</v>
      </c>
      <c r="G23">
        <v>1.7299999999999999E-2</v>
      </c>
      <c r="N23" t="s">
        <v>180</v>
      </c>
      <c r="O23">
        <v>13.82</v>
      </c>
      <c r="P23" t="s">
        <v>241</v>
      </c>
      <c r="Q23" t="s">
        <v>26</v>
      </c>
      <c r="R23" t="s">
        <v>42</v>
      </c>
      <c r="S23">
        <v>0.33989999999999998</v>
      </c>
    </row>
    <row r="25" spans="2:19" x14ac:dyDescent="0.25">
      <c r="B25" t="s">
        <v>182</v>
      </c>
      <c r="N25" t="s">
        <v>182</v>
      </c>
    </row>
    <row r="26" spans="2:19" x14ac:dyDescent="0.25">
      <c r="B26" t="s">
        <v>178</v>
      </c>
      <c r="C26">
        <v>59.23</v>
      </c>
      <c r="D26" t="s">
        <v>183</v>
      </c>
      <c r="E26" t="s">
        <v>34</v>
      </c>
      <c r="F26" t="s">
        <v>32</v>
      </c>
      <c r="G26" t="s">
        <v>29</v>
      </c>
      <c r="N26" t="s">
        <v>178</v>
      </c>
      <c r="O26">
        <v>41.43</v>
      </c>
      <c r="P26" t="s">
        <v>242</v>
      </c>
      <c r="Q26" t="s">
        <v>34</v>
      </c>
      <c r="R26" t="s">
        <v>32</v>
      </c>
      <c r="S26" t="s">
        <v>29</v>
      </c>
    </row>
    <row r="27" spans="2:19" x14ac:dyDescent="0.25">
      <c r="B27" t="s">
        <v>180</v>
      </c>
      <c r="C27">
        <v>54.46</v>
      </c>
      <c r="D27" t="s">
        <v>184</v>
      </c>
      <c r="E27" t="s">
        <v>34</v>
      </c>
      <c r="F27" t="s">
        <v>32</v>
      </c>
      <c r="G27" t="s">
        <v>29</v>
      </c>
      <c r="N27" t="s">
        <v>180</v>
      </c>
      <c r="O27">
        <v>33.64</v>
      </c>
      <c r="P27" t="s">
        <v>243</v>
      </c>
      <c r="Q27" t="s">
        <v>34</v>
      </c>
      <c r="R27" t="s">
        <v>44</v>
      </c>
      <c r="S27">
        <v>4.7000000000000002E-3</v>
      </c>
    </row>
    <row r="29" spans="2:19" x14ac:dyDescent="0.25">
      <c r="B29" t="s">
        <v>185</v>
      </c>
      <c r="N29" t="s">
        <v>185</v>
      </c>
    </row>
    <row r="30" spans="2:19" x14ac:dyDescent="0.25">
      <c r="B30" t="s">
        <v>178</v>
      </c>
      <c r="C30">
        <v>45.49</v>
      </c>
      <c r="D30" t="s">
        <v>186</v>
      </c>
      <c r="E30" t="s">
        <v>34</v>
      </c>
      <c r="F30" t="s">
        <v>32</v>
      </c>
      <c r="G30" t="s">
        <v>29</v>
      </c>
      <c r="N30" t="s">
        <v>178</v>
      </c>
      <c r="O30">
        <v>73.36</v>
      </c>
      <c r="P30" t="s">
        <v>244</v>
      </c>
      <c r="Q30" t="s">
        <v>34</v>
      </c>
      <c r="R30" t="s">
        <v>32</v>
      </c>
      <c r="S30" t="s">
        <v>29</v>
      </c>
    </row>
    <row r="31" spans="2:19" x14ac:dyDescent="0.25">
      <c r="B31" t="s">
        <v>180</v>
      </c>
      <c r="C31">
        <v>61.87</v>
      </c>
      <c r="D31" t="s">
        <v>187</v>
      </c>
      <c r="E31" t="s">
        <v>34</v>
      </c>
      <c r="F31" t="s">
        <v>32</v>
      </c>
      <c r="G31" t="s">
        <v>29</v>
      </c>
      <c r="N31" t="s">
        <v>180</v>
      </c>
      <c r="O31">
        <v>33.44</v>
      </c>
      <c r="P31" t="s">
        <v>245</v>
      </c>
      <c r="Q31" t="s">
        <v>34</v>
      </c>
      <c r="R31" t="s">
        <v>44</v>
      </c>
      <c r="S31">
        <v>4.8999999999999998E-3</v>
      </c>
    </row>
    <row r="33" spans="2:19" x14ac:dyDescent="0.25">
      <c r="B33" t="s">
        <v>188</v>
      </c>
      <c r="N33" t="s">
        <v>188</v>
      </c>
    </row>
    <row r="34" spans="2:19" x14ac:dyDescent="0.25">
      <c r="B34" t="s">
        <v>178</v>
      </c>
      <c r="C34">
        <v>60.23</v>
      </c>
      <c r="D34" t="s">
        <v>189</v>
      </c>
      <c r="E34" t="s">
        <v>34</v>
      </c>
      <c r="F34" t="s">
        <v>32</v>
      </c>
      <c r="G34" t="s">
        <v>29</v>
      </c>
      <c r="N34" t="s">
        <v>178</v>
      </c>
      <c r="O34">
        <v>75.87</v>
      </c>
      <c r="P34" t="s">
        <v>246</v>
      </c>
      <c r="Q34" t="s">
        <v>34</v>
      </c>
      <c r="R34" t="s">
        <v>32</v>
      </c>
      <c r="S34" t="s">
        <v>29</v>
      </c>
    </row>
    <row r="35" spans="2:19" x14ac:dyDescent="0.25">
      <c r="B35" t="s">
        <v>180</v>
      </c>
      <c r="C35">
        <v>45.78</v>
      </c>
      <c r="D35" t="s">
        <v>190</v>
      </c>
      <c r="E35" t="s">
        <v>34</v>
      </c>
      <c r="F35" t="s">
        <v>60</v>
      </c>
      <c r="G35">
        <v>2.0000000000000001E-4</v>
      </c>
      <c r="N35" t="s">
        <v>180</v>
      </c>
      <c r="O35">
        <v>48.14</v>
      </c>
      <c r="P35" t="s">
        <v>247</v>
      </c>
      <c r="Q35" t="s">
        <v>34</v>
      </c>
      <c r="R35" t="s">
        <v>32</v>
      </c>
      <c r="S35" t="s">
        <v>29</v>
      </c>
    </row>
    <row r="37" spans="2:19" x14ac:dyDescent="0.25">
      <c r="B37" t="s">
        <v>191</v>
      </c>
      <c r="N37" t="s">
        <v>191</v>
      </c>
    </row>
    <row r="38" spans="2:19" x14ac:dyDescent="0.25">
      <c r="B38" t="s">
        <v>178</v>
      </c>
      <c r="C38">
        <v>67.150000000000006</v>
      </c>
      <c r="D38" t="s">
        <v>192</v>
      </c>
      <c r="E38" t="s">
        <v>34</v>
      </c>
      <c r="F38" t="s">
        <v>32</v>
      </c>
      <c r="G38" t="s">
        <v>29</v>
      </c>
      <c r="N38" t="s">
        <v>178</v>
      </c>
      <c r="O38">
        <v>27.16</v>
      </c>
      <c r="P38" t="s">
        <v>248</v>
      </c>
      <c r="Q38" t="s">
        <v>34</v>
      </c>
      <c r="R38" t="s">
        <v>27</v>
      </c>
      <c r="S38">
        <v>1.14E-2</v>
      </c>
    </row>
    <row r="39" spans="2:19" x14ac:dyDescent="0.25">
      <c r="B39" t="s">
        <v>180</v>
      </c>
      <c r="C39">
        <v>64.12</v>
      </c>
      <c r="D39" t="s">
        <v>193</v>
      </c>
      <c r="E39" t="s">
        <v>34</v>
      </c>
      <c r="F39" t="s">
        <v>32</v>
      </c>
      <c r="G39" t="s">
        <v>29</v>
      </c>
      <c r="N39" t="s">
        <v>180</v>
      </c>
      <c r="O39">
        <v>-10.24</v>
      </c>
      <c r="P39" t="s">
        <v>249</v>
      </c>
      <c r="Q39" t="s">
        <v>26</v>
      </c>
      <c r="R39" t="s">
        <v>42</v>
      </c>
      <c r="S39">
        <v>0.53949999999999998</v>
      </c>
    </row>
    <row r="41" spans="2:19" x14ac:dyDescent="0.25">
      <c r="B41" t="s">
        <v>194</v>
      </c>
      <c r="N41" t="s">
        <v>194</v>
      </c>
    </row>
    <row r="42" spans="2:19" x14ac:dyDescent="0.25">
      <c r="B42" t="s">
        <v>178</v>
      </c>
      <c r="C42">
        <v>84.11</v>
      </c>
      <c r="D42" t="s">
        <v>195</v>
      </c>
      <c r="E42" t="s">
        <v>34</v>
      </c>
      <c r="F42" t="s">
        <v>32</v>
      </c>
      <c r="G42" t="s">
        <v>29</v>
      </c>
      <c r="N42" t="s">
        <v>178</v>
      </c>
      <c r="O42">
        <v>38.76</v>
      </c>
      <c r="P42" t="s">
        <v>250</v>
      </c>
      <c r="Q42" t="s">
        <v>34</v>
      </c>
      <c r="R42" t="s">
        <v>60</v>
      </c>
      <c r="S42">
        <v>2.0000000000000001E-4</v>
      </c>
    </row>
    <row r="43" spans="2:19" x14ac:dyDescent="0.25">
      <c r="B43" t="s">
        <v>180</v>
      </c>
      <c r="C43">
        <v>66.7</v>
      </c>
      <c r="D43" t="s">
        <v>196</v>
      </c>
      <c r="E43" t="s">
        <v>34</v>
      </c>
      <c r="F43" t="s">
        <v>32</v>
      </c>
      <c r="G43" t="s">
        <v>29</v>
      </c>
      <c r="N43" t="s">
        <v>180</v>
      </c>
      <c r="O43">
        <v>20.8</v>
      </c>
      <c r="P43" t="s">
        <v>251</v>
      </c>
      <c r="Q43" t="s">
        <v>26</v>
      </c>
      <c r="R43" t="s">
        <v>42</v>
      </c>
      <c r="S43">
        <v>0.1032</v>
      </c>
    </row>
    <row r="45" spans="2:19" x14ac:dyDescent="0.25">
      <c r="B45" t="s">
        <v>197</v>
      </c>
      <c r="N45" t="s">
        <v>197</v>
      </c>
    </row>
    <row r="46" spans="2:19" x14ac:dyDescent="0.25">
      <c r="B46" t="s">
        <v>178</v>
      </c>
      <c r="C46">
        <v>40.9</v>
      </c>
      <c r="D46" t="s">
        <v>198</v>
      </c>
      <c r="E46" t="s">
        <v>34</v>
      </c>
      <c r="F46" t="s">
        <v>60</v>
      </c>
      <c r="G46">
        <v>2.0000000000000001E-4</v>
      </c>
      <c r="N46" t="s">
        <v>178</v>
      </c>
      <c r="O46">
        <v>59.14</v>
      </c>
      <c r="P46" t="s">
        <v>252</v>
      </c>
      <c r="Q46" t="s">
        <v>34</v>
      </c>
      <c r="R46" t="s">
        <v>32</v>
      </c>
      <c r="S46" t="s">
        <v>29</v>
      </c>
    </row>
    <row r="47" spans="2:19" x14ac:dyDescent="0.25">
      <c r="B47" t="s">
        <v>180</v>
      </c>
      <c r="C47">
        <v>68.650000000000006</v>
      </c>
      <c r="D47" t="s">
        <v>199</v>
      </c>
      <c r="E47" t="s">
        <v>34</v>
      </c>
      <c r="F47" t="s">
        <v>32</v>
      </c>
      <c r="G47" t="s">
        <v>29</v>
      </c>
      <c r="N47" t="s">
        <v>180</v>
      </c>
      <c r="O47">
        <v>38.229999999999997</v>
      </c>
      <c r="P47" t="s">
        <v>253</v>
      </c>
      <c r="Q47" t="s">
        <v>34</v>
      </c>
      <c r="R47" t="s">
        <v>44</v>
      </c>
      <c r="S47">
        <v>1.1999999999999999E-3</v>
      </c>
    </row>
    <row r="49" spans="2:19" x14ac:dyDescent="0.25">
      <c r="B49" t="s">
        <v>200</v>
      </c>
      <c r="N49" t="s">
        <v>200</v>
      </c>
    </row>
    <row r="50" spans="2:19" x14ac:dyDescent="0.25">
      <c r="B50" t="s">
        <v>178</v>
      </c>
      <c r="C50">
        <v>52.67</v>
      </c>
      <c r="D50" t="s">
        <v>201</v>
      </c>
      <c r="E50" t="s">
        <v>34</v>
      </c>
      <c r="F50" t="s">
        <v>32</v>
      </c>
      <c r="G50" t="s">
        <v>29</v>
      </c>
      <c r="N50" t="s">
        <v>178</v>
      </c>
      <c r="O50">
        <v>39.22</v>
      </c>
      <c r="P50" t="s">
        <v>254</v>
      </c>
      <c r="Q50" t="s">
        <v>34</v>
      </c>
      <c r="R50" t="s">
        <v>60</v>
      </c>
      <c r="S50">
        <v>2.0000000000000001E-4</v>
      </c>
    </row>
    <row r="51" spans="2:19" x14ac:dyDescent="0.25">
      <c r="B51" t="s">
        <v>180</v>
      </c>
      <c r="C51">
        <v>50.97</v>
      </c>
      <c r="D51" t="s">
        <v>202</v>
      </c>
      <c r="E51" t="s">
        <v>34</v>
      </c>
      <c r="F51" t="s">
        <v>32</v>
      </c>
      <c r="G51" t="s">
        <v>29</v>
      </c>
      <c r="N51" t="s">
        <v>180</v>
      </c>
      <c r="O51">
        <v>13.64</v>
      </c>
      <c r="P51" t="s">
        <v>255</v>
      </c>
      <c r="Q51" t="s">
        <v>26</v>
      </c>
      <c r="R51" t="s">
        <v>42</v>
      </c>
      <c r="S51">
        <v>0.34870000000000001</v>
      </c>
    </row>
  </sheetData>
  <mergeCells count="6">
    <mergeCell ref="Q4:S4"/>
    <mergeCell ref="B4:D4"/>
    <mergeCell ref="E4:G4"/>
    <mergeCell ref="H4:J4"/>
    <mergeCell ref="K4:M4"/>
    <mergeCell ref="N4:P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48DDA-6416-4D5B-AECD-5C302AA824C7}">
  <dimension ref="A1:AZ48"/>
  <sheetViews>
    <sheetView workbookViewId="0">
      <selection activeCell="AA6" sqref="AA6"/>
    </sheetView>
  </sheetViews>
  <sheetFormatPr defaultRowHeight="15" x14ac:dyDescent="0.25"/>
  <cols>
    <col min="1" max="1" width="20.140625" style="5" customWidth="1"/>
    <col min="2" max="2" width="30.7109375" style="5" customWidth="1"/>
    <col min="3" max="7" width="13.42578125" style="7" customWidth="1"/>
    <col min="8" max="9" width="9.140625" style="7"/>
    <col min="10" max="14" width="11.5703125" style="7" customWidth="1"/>
    <col min="15" max="15" width="9.140625" style="7"/>
    <col min="16" max="20" width="11.5703125" style="7" customWidth="1"/>
    <col min="21" max="21" width="9.140625" style="7"/>
    <col min="22" max="26" width="11.5703125" style="7" customWidth="1"/>
    <col min="27" max="27" width="9.140625" style="7"/>
    <col min="28" max="28" width="20.140625" style="7" customWidth="1"/>
    <col min="29" max="52" width="9.140625" style="7"/>
    <col min="53" max="16384" width="9.140625" style="11"/>
  </cols>
  <sheetData>
    <row r="1" spans="1:26" x14ac:dyDescent="0.25">
      <c r="C1" s="58" t="s">
        <v>160</v>
      </c>
      <c r="D1" s="58"/>
      <c r="E1" s="58"/>
      <c r="F1" s="58"/>
      <c r="G1" s="58"/>
      <c r="J1" s="58" t="s">
        <v>161</v>
      </c>
      <c r="K1" s="58"/>
      <c r="L1" s="58"/>
      <c r="M1" s="58"/>
      <c r="N1" s="58"/>
      <c r="P1" s="58" t="s">
        <v>162</v>
      </c>
      <c r="Q1" s="58"/>
      <c r="R1" s="58"/>
      <c r="S1" s="58"/>
      <c r="T1" s="58"/>
      <c r="V1" s="58" t="s">
        <v>163</v>
      </c>
      <c r="W1" s="58"/>
      <c r="X1" s="58"/>
      <c r="Y1" s="58"/>
      <c r="Z1" s="58"/>
    </row>
    <row r="2" spans="1:26" x14ac:dyDescent="0.25">
      <c r="C2" s="6" t="s">
        <v>98</v>
      </c>
      <c r="D2" s="6" t="s">
        <v>99</v>
      </c>
      <c r="E2" s="6" t="s">
        <v>100</v>
      </c>
      <c r="F2" s="6" t="s">
        <v>101</v>
      </c>
      <c r="G2" s="6" t="s">
        <v>102</v>
      </c>
      <c r="J2" s="6" t="s">
        <v>103</v>
      </c>
      <c r="K2" s="6" t="s">
        <v>104</v>
      </c>
      <c r="L2" s="6" t="s">
        <v>105</v>
      </c>
      <c r="M2" s="6" t="s">
        <v>106</v>
      </c>
      <c r="N2" s="6" t="s">
        <v>102</v>
      </c>
      <c r="P2" s="7" t="s">
        <v>103</v>
      </c>
      <c r="Q2" s="7" t="s">
        <v>104</v>
      </c>
      <c r="R2" s="7" t="s">
        <v>105</v>
      </c>
      <c r="S2" s="7" t="s">
        <v>106</v>
      </c>
      <c r="T2" s="7" t="s">
        <v>102</v>
      </c>
      <c r="V2" s="7" t="s">
        <v>103</v>
      </c>
      <c r="W2" s="7" t="s">
        <v>104</v>
      </c>
      <c r="X2" s="7" t="s">
        <v>105</v>
      </c>
      <c r="Y2" s="7" t="s">
        <v>106</v>
      </c>
      <c r="Z2" s="7" t="s">
        <v>102</v>
      </c>
    </row>
    <row r="3" spans="1:26" x14ac:dyDescent="0.25">
      <c r="A3" s="59" t="s">
        <v>107</v>
      </c>
      <c r="B3" s="9" t="s">
        <v>108</v>
      </c>
      <c r="C3" s="7">
        <v>107.56</v>
      </c>
      <c r="D3" s="7">
        <v>44.79</v>
      </c>
      <c r="E3" s="7">
        <v>74.03</v>
      </c>
      <c r="F3" s="7">
        <v>60.06</v>
      </c>
      <c r="G3" s="7">
        <v>16.05</v>
      </c>
      <c r="J3" s="7">
        <v>65.61</v>
      </c>
      <c r="K3" s="7">
        <v>25.36</v>
      </c>
      <c r="L3" s="7">
        <v>58.18</v>
      </c>
      <c r="M3" s="7">
        <v>43.81</v>
      </c>
      <c r="N3" s="7">
        <v>4.5599999999999996</v>
      </c>
      <c r="P3" s="7">
        <v>100.72</v>
      </c>
      <c r="Q3" s="7">
        <v>39.44</v>
      </c>
      <c r="R3" s="7">
        <v>72.790000000000006</v>
      </c>
      <c r="S3" s="7">
        <v>75.84</v>
      </c>
      <c r="T3" s="7">
        <v>6.74</v>
      </c>
      <c r="V3" s="7">
        <v>51.48</v>
      </c>
      <c r="W3" s="7">
        <v>10.42</v>
      </c>
      <c r="X3" s="7">
        <v>36.880000000000003</v>
      </c>
      <c r="Y3" s="7">
        <v>29.2</v>
      </c>
      <c r="Z3" s="7">
        <v>17.690000000000001</v>
      </c>
    </row>
    <row r="4" spans="1:26" x14ac:dyDescent="0.25">
      <c r="A4" s="59"/>
      <c r="B4" s="9" t="s">
        <v>109</v>
      </c>
      <c r="C4" s="7">
        <v>94.67</v>
      </c>
      <c r="D4" s="7">
        <v>44.02</v>
      </c>
      <c r="E4" s="7">
        <v>70.680000000000007</v>
      </c>
      <c r="F4" s="7">
        <v>75.959999999999994</v>
      </c>
      <c r="G4" s="7">
        <v>18.260000000000002</v>
      </c>
      <c r="J4" s="7">
        <v>77.34</v>
      </c>
      <c r="K4" s="7">
        <v>33.11</v>
      </c>
      <c r="L4" s="7">
        <v>61.63</v>
      </c>
      <c r="M4" s="7">
        <v>41.53</v>
      </c>
      <c r="N4" s="7">
        <v>4.1100000000000003</v>
      </c>
      <c r="P4" s="7">
        <v>94.68</v>
      </c>
      <c r="Q4" s="7">
        <v>30.44</v>
      </c>
      <c r="R4" s="7">
        <v>65.319999999999993</v>
      </c>
      <c r="S4" s="7">
        <v>74.42</v>
      </c>
      <c r="T4" s="7">
        <v>10.42</v>
      </c>
      <c r="V4" s="7">
        <v>37.01</v>
      </c>
      <c r="W4" s="7">
        <v>15.82</v>
      </c>
      <c r="X4" s="7">
        <v>35.99</v>
      </c>
      <c r="Y4" s="7">
        <v>20.58</v>
      </c>
      <c r="Z4" s="7">
        <v>14.35</v>
      </c>
    </row>
    <row r="5" spans="1:26" x14ac:dyDescent="0.25">
      <c r="A5" s="59"/>
      <c r="B5" s="9" t="s">
        <v>110</v>
      </c>
      <c r="C5" s="7">
        <v>89.43</v>
      </c>
      <c r="D5" s="7">
        <v>32.03</v>
      </c>
      <c r="E5" s="7">
        <v>85.99</v>
      </c>
      <c r="F5" s="7">
        <v>74.72</v>
      </c>
      <c r="G5" s="7">
        <v>47.3</v>
      </c>
      <c r="J5" s="7">
        <v>74.489999999999995</v>
      </c>
      <c r="K5" s="7">
        <v>21.17</v>
      </c>
      <c r="L5" s="7">
        <v>53.52</v>
      </c>
      <c r="M5" s="7">
        <v>46.93</v>
      </c>
      <c r="N5" s="7">
        <v>2.69</v>
      </c>
      <c r="P5" s="7">
        <v>91.09</v>
      </c>
      <c r="Q5" s="7">
        <v>42.42</v>
      </c>
      <c r="R5" s="7">
        <v>72.06</v>
      </c>
      <c r="S5" s="7">
        <v>62.39</v>
      </c>
      <c r="T5" s="7">
        <v>12.26</v>
      </c>
      <c r="V5" s="7">
        <v>52.42</v>
      </c>
      <c r="W5" s="7">
        <v>10.46</v>
      </c>
      <c r="X5" s="7">
        <v>58.93</v>
      </c>
      <c r="Y5" s="7">
        <v>31.64</v>
      </c>
      <c r="Z5" s="7">
        <v>12.29</v>
      </c>
    </row>
    <row r="6" spans="1:26" x14ac:dyDescent="0.25">
      <c r="A6" s="59"/>
      <c r="B6" s="9" t="s">
        <v>111</v>
      </c>
      <c r="C6" s="7">
        <v>87.06</v>
      </c>
      <c r="D6" s="7">
        <v>34.44</v>
      </c>
      <c r="E6" s="7">
        <v>83.84</v>
      </c>
      <c r="F6" s="7">
        <v>65.22</v>
      </c>
      <c r="G6" s="7">
        <v>22.48</v>
      </c>
      <c r="J6" s="7">
        <v>60.12</v>
      </c>
      <c r="K6" s="7">
        <v>36.43</v>
      </c>
      <c r="L6" s="7">
        <v>64.489999999999995</v>
      </c>
      <c r="M6" s="7">
        <v>41.19</v>
      </c>
      <c r="N6" s="7">
        <v>4.34</v>
      </c>
      <c r="P6" s="7">
        <v>100.79</v>
      </c>
      <c r="Q6" s="7">
        <v>52.12</v>
      </c>
      <c r="R6" s="7">
        <v>66.38</v>
      </c>
      <c r="S6" s="7">
        <v>57.51</v>
      </c>
      <c r="T6" s="7">
        <v>14.19</v>
      </c>
      <c r="V6" s="7">
        <v>37.729999999999997</v>
      </c>
      <c r="W6" s="7">
        <v>14.52</v>
      </c>
      <c r="X6" s="7">
        <v>32.69</v>
      </c>
      <c r="Y6" s="7">
        <v>34.94</v>
      </c>
      <c r="Z6" s="7">
        <v>11.3</v>
      </c>
    </row>
    <row r="7" spans="1:26" x14ac:dyDescent="0.25">
      <c r="A7" s="59"/>
      <c r="B7" s="9" t="s">
        <v>112</v>
      </c>
      <c r="C7" s="7">
        <v>84.23</v>
      </c>
      <c r="D7" s="7">
        <v>36.729999999999997</v>
      </c>
      <c r="E7" s="7">
        <v>79.78</v>
      </c>
      <c r="F7" s="7">
        <v>70.3</v>
      </c>
      <c r="G7" s="7">
        <v>25.9</v>
      </c>
      <c r="J7" s="7">
        <v>72.790000000000006</v>
      </c>
      <c r="K7" s="7">
        <v>32.82</v>
      </c>
      <c r="L7" s="7">
        <v>60.12</v>
      </c>
      <c r="M7" s="7">
        <v>38.630000000000003</v>
      </c>
      <c r="N7" s="7">
        <v>5.66</v>
      </c>
      <c r="P7" s="7">
        <v>93.63</v>
      </c>
      <c r="Q7" s="7">
        <v>45.48</v>
      </c>
      <c r="R7" s="7">
        <v>83.7</v>
      </c>
      <c r="S7" s="7">
        <v>61.21</v>
      </c>
      <c r="T7" s="7">
        <v>10.039999999999999</v>
      </c>
      <c r="V7" s="7">
        <v>68.63</v>
      </c>
      <c r="W7" s="7">
        <v>15.79</v>
      </c>
      <c r="X7" s="7">
        <v>34.49</v>
      </c>
      <c r="Y7" s="7">
        <v>44.59</v>
      </c>
      <c r="Z7" s="7">
        <v>10.210000000000001</v>
      </c>
    </row>
    <row r="8" spans="1:26" x14ac:dyDescent="0.25">
      <c r="A8" s="59"/>
      <c r="B8" s="9" t="s">
        <v>113</v>
      </c>
      <c r="C8" s="7">
        <v>105.46</v>
      </c>
      <c r="D8" s="7">
        <v>30.4</v>
      </c>
      <c r="E8" s="7">
        <v>64.540000000000006</v>
      </c>
      <c r="F8" s="7">
        <v>65.39</v>
      </c>
      <c r="G8" s="7">
        <v>7.44</v>
      </c>
      <c r="J8" s="7">
        <v>69.2</v>
      </c>
      <c r="K8" s="7">
        <v>35.130000000000003</v>
      </c>
      <c r="L8" s="7">
        <v>63.29</v>
      </c>
      <c r="M8" s="7">
        <v>57.98</v>
      </c>
      <c r="N8" s="7">
        <v>2.4900000000000002</v>
      </c>
      <c r="P8" s="7">
        <v>100.98</v>
      </c>
      <c r="Q8" s="7">
        <v>39.770000000000003</v>
      </c>
      <c r="R8" s="7">
        <v>72.09</v>
      </c>
      <c r="S8" s="7">
        <v>62.53</v>
      </c>
      <c r="T8" s="7">
        <v>5.7</v>
      </c>
      <c r="V8" s="7">
        <v>37.57</v>
      </c>
      <c r="W8" s="7">
        <v>13.39</v>
      </c>
      <c r="X8" s="7">
        <v>35.159999999999997</v>
      </c>
      <c r="Y8" s="7">
        <v>35.31</v>
      </c>
      <c r="Z8" s="7">
        <v>7.93</v>
      </c>
    </row>
    <row r="9" spans="1:26" x14ac:dyDescent="0.25">
      <c r="A9" s="59"/>
      <c r="B9" s="9" t="s">
        <v>114</v>
      </c>
      <c r="C9" s="7">
        <v>88.13</v>
      </c>
      <c r="D9" s="7">
        <v>30.51</v>
      </c>
      <c r="E9" s="7">
        <v>64.16</v>
      </c>
      <c r="F9" s="7">
        <v>64.41</v>
      </c>
      <c r="G9" s="7">
        <v>3.36</v>
      </c>
      <c r="J9" s="7">
        <v>70.400000000000006</v>
      </c>
      <c r="K9" s="7">
        <v>34.369999999999997</v>
      </c>
      <c r="L9" s="7">
        <v>62.24</v>
      </c>
      <c r="M9" s="7">
        <v>49.14</v>
      </c>
      <c r="N9" s="7">
        <v>5.25</v>
      </c>
      <c r="P9" s="7">
        <v>92.25</v>
      </c>
      <c r="Q9" s="7">
        <v>55.72</v>
      </c>
      <c r="R9" s="7">
        <v>66.77</v>
      </c>
      <c r="S9" s="7">
        <v>76.150000000000006</v>
      </c>
      <c r="T9" s="7">
        <v>4.07</v>
      </c>
      <c r="V9" s="7">
        <v>50.55</v>
      </c>
      <c r="W9" s="7">
        <v>13.35</v>
      </c>
      <c r="X9" s="7">
        <v>25.06</v>
      </c>
      <c r="Y9" s="7">
        <v>19.03</v>
      </c>
      <c r="Z9" s="7">
        <v>8.6199999999999992</v>
      </c>
    </row>
    <row r="11" spans="1:26" x14ac:dyDescent="0.25">
      <c r="C11" s="10">
        <f>AVERAGE(C3:C9)</f>
        <v>93.791428571428582</v>
      </c>
      <c r="D11" s="10">
        <f>AVERAGE(D3:D9)</f>
        <v>36.131428571428572</v>
      </c>
      <c r="E11" s="10">
        <f>AVERAGE(E3:E9)</f>
        <v>74.717142857142861</v>
      </c>
      <c r="F11" s="10">
        <f>AVERAGE(F3:F9)</f>
        <v>68.008571428571415</v>
      </c>
      <c r="G11" s="10">
        <f>AVERAGE(G3:G9)</f>
        <v>20.112857142857145</v>
      </c>
      <c r="H11" s="10"/>
      <c r="I11" s="10"/>
      <c r="J11" s="10">
        <f>AVERAGE(J3:J10)</f>
        <v>69.992857142857147</v>
      </c>
      <c r="K11" s="10">
        <f>AVERAGE(K3:K10)</f>
        <v>31.198571428571427</v>
      </c>
      <c r="L11" s="10">
        <f>AVERAGE(L3:L9)</f>
        <v>60.495714285714293</v>
      </c>
      <c r="M11" s="10">
        <f>AVERAGE(M3:M9)</f>
        <v>45.601428571428571</v>
      </c>
      <c r="N11" s="10">
        <f>AVERAGE(N3:N9)</f>
        <v>4.1571428571428575</v>
      </c>
      <c r="O11" s="10"/>
      <c r="P11" s="10">
        <f>AVERAGE(P3:P9)</f>
        <v>96.305714285714288</v>
      </c>
      <c r="Q11" s="10">
        <f>AVERAGE(Q3:Q9)</f>
        <v>43.627142857142857</v>
      </c>
      <c r="R11" s="10">
        <f>AVERAGE(R3:R9)</f>
        <v>71.301428571428573</v>
      </c>
      <c r="S11" s="10">
        <f>AVERAGE(S3:S9)</f>
        <v>67.149999999999991</v>
      </c>
      <c r="T11" s="10">
        <f>AVERAGE(T3:T9)</f>
        <v>9.06</v>
      </c>
      <c r="U11" s="10"/>
      <c r="V11" s="10">
        <f>AVERAGE(V3:V9)</f>
        <v>47.912857142857142</v>
      </c>
      <c r="W11" s="10">
        <f>AVERAGE(W3:W9)</f>
        <v>13.392857142857141</v>
      </c>
      <c r="X11" s="10">
        <f>AVERAGE(X3:X9)</f>
        <v>37.028571428571425</v>
      </c>
      <c r="Y11" s="10">
        <f>AVERAGE(Y3:Y9)</f>
        <v>30.755714285714284</v>
      </c>
      <c r="Z11" s="10">
        <f>AVERAGE(Z3:Z9)</f>
        <v>11.770000000000001</v>
      </c>
    </row>
    <row r="12" spans="1:26" x14ac:dyDescent="0.25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5">
      <c r="C13" s="10">
        <f>C3/$C$11</f>
        <v>1.1467998903341761</v>
      </c>
      <c r="D13" s="10">
        <f>D3/$C$11</f>
        <v>0.47754896883662834</v>
      </c>
      <c r="E13" s="10">
        <f>E3/$C$11</f>
        <v>0.7893045359003259</v>
      </c>
      <c r="F13" s="10">
        <f>F3/$C$11</f>
        <v>0.64035702318213661</v>
      </c>
      <c r="G13" s="10">
        <f>G3/$C$11</f>
        <v>0.17112437932189964</v>
      </c>
      <c r="H13" s="10"/>
      <c r="I13" s="10"/>
      <c r="J13" s="10">
        <f>J3/$J$11</f>
        <v>0.93738136544545358</v>
      </c>
      <c r="K13" s="10">
        <f>K3/$J$11</f>
        <v>0.36232268598836614</v>
      </c>
      <c r="L13" s="10">
        <f>L3/$J$11</f>
        <v>0.83122767629349925</v>
      </c>
      <c r="M13" s="10">
        <f>M3/$J$11</f>
        <v>0.62592101234819875</v>
      </c>
      <c r="N13" s="10">
        <f>N3/$J$11</f>
        <v>6.5149505051535855E-2</v>
      </c>
      <c r="O13" s="10"/>
      <c r="P13" s="10">
        <f>P3/$P$11</f>
        <v>1.0458361764618624</v>
      </c>
      <c r="Q13" s="10">
        <f>Q3/$P$11</f>
        <v>0.40952917791556648</v>
      </c>
      <c r="R13" s="10">
        <f>R3/$P$11</f>
        <v>0.7558222327706412</v>
      </c>
      <c r="S13" s="10">
        <f>S3/$P$11</f>
        <v>0.78749221230011568</v>
      </c>
      <c r="T13" s="10">
        <f>T3/$P$11</f>
        <v>6.9985462960215974E-2</v>
      </c>
      <c r="U13" s="10"/>
      <c r="V13" s="10">
        <f>V3/$V$11</f>
        <v>1.0744506395539521</v>
      </c>
      <c r="W13" s="10">
        <f>W3/$V$11</f>
        <v>0.21747815975431586</v>
      </c>
      <c r="X13" s="10">
        <f>X3/$V$11</f>
        <v>0.76973076120337525</v>
      </c>
      <c r="Y13" s="10">
        <f>Y3/$V$11</f>
        <v>0.60943975670115391</v>
      </c>
      <c r="Z13" s="10">
        <f>Z3/$V$11</f>
        <v>0.36921196219326757</v>
      </c>
    </row>
    <row r="14" spans="1:26" x14ac:dyDescent="0.25">
      <c r="C14" s="10">
        <f t="shared" ref="C14:G19" si="0">C4/$C$11</f>
        <v>1.0093672891217593</v>
      </c>
      <c r="D14" s="10">
        <f t="shared" si="0"/>
        <v>0.46933926341121635</v>
      </c>
      <c r="E14" s="10">
        <f t="shared" si="0"/>
        <v>0.75358698632223475</v>
      </c>
      <c r="F14" s="10">
        <f t="shared" si="0"/>
        <v>0.80988210923934545</v>
      </c>
      <c r="G14" s="10">
        <f t="shared" si="0"/>
        <v>0.1946873000883419</v>
      </c>
      <c r="H14" s="10"/>
      <c r="I14" s="10"/>
      <c r="J14" s="10">
        <f t="shared" ref="J14:N19" si="1">J4/$J$11</f>
        <v>1.1049698948872333</v>
      </c>
      <c r="K14" s="10">
        <f t="shared" si="1"/>
        <v>0.47304827023165624</v>
      </c>
      <c r="L14" s="10">
        <f t="shared" si="1"/>
        <v>0.88051842024696392</v>
      </c>
      <c r="M14" s="10">
        <f t="shared" si="1"/>
        <v>0.59334625982243083</v>
      </c>
      <c r="N14" s="10">
        <f t="shared" si="1"/>
        <v>5.872027757934483E-2</v>
      </c>
      <c r="O14" s="10"/>
      <c r="P14" s="10">
        <f t="shared" ref="P14:T19" si="2">P4/$P$11</f>
        <v>0.98311923339365714</v>
      </c>
      <c r="Q14" s="10">
        <f t="shared" si="2"/>
        <v>0.31607677930400213</v>
      </c>
      <c r="R14" s="10">
        <f t="shared" si="2"/>
        <v>0.67825674192304264</v>
      </c>
      <c r="S14" s="10">
        <f t="shared" si="2"/>
        <v>0.77274750051917995</v>
      </c>
      <c r="T14" s="10">
        <f t="shared" si="2"/>
        <v>0.10819711039250007</v>
      </c>
      <c r="U14" s="10"/>
      <c r="V14" s="10">
        <f t="shared" ref="V14:Z19" si="3">V4/$V$11</f>
        <v>0.77244402039416793</v>
      </c>
      <c r="W14" s="10">
        <f t="shared" si="3"/>
        <v>0.33018277229494025</v>
      </c>
      <c r="X14" s="10">
        <f t="shared" si="3"/>
        <v>0.75115537135871679</v>
      </c>
      <c r="Y14" s="10">
        <f t="shared" si="3"/>
        <v>0.42952980112704608</v>
      </c>
      <c r="Z14" s="10">
        <f t="shared" si="3"/>
        <v>0.29950207221443692</v>
      </c>
    </row>
    <row r="15" spans="1:26" x14ac:dyDescent="0.25">
      <c r="C15" s="10">
        <f t="shared" si="0"/>
        <v>0.95349864440856613</v>
      </c>
      <c r="D15" s="10">
        <f>D5/$C$11</f>
        <v>0.34150242178694362</v>
      </c>
      <c r="E15" s="10">
        <f t="shared" si="0"/>
        <v>0.91682151887166041</v>
      </c>
      <c r="F15" s="10">
        <f>F5/$C$11</f>
        <v>0.79666128491790289</v>
      </c>
      <c r="G15" s="10">
        <f t="shared" si="0"/>
        <v>0.50431047613245183</v>
      </c>
      <c r="H15" s="10"/>
      <c r="I15" s="10"/>
      <c r="J15" s="10">
        <f t="shared" si="1"/>
        <v>1.0642514542300234</v>
      </c>
      <c r="K15" s="10">
        <f t="shared" si="1"/>
        <v>0.30245943463618735</v>
      </c>
      <c r="L15" s="10">
        <f t="shared" si="1"/>
        <v>0.76464945402592099</v>
      </c>
      <c r="M15" s="10">
        <f t="shared" si="1"/>
        <v>0.67049698948872327</v>
      </c>
      <c r="N15" s="10">
        <f t="shared" si="1"/>
        <v>3.8432493111541989E-2</v>
      </c>
      <c r="O15" s="10"/>
      <c r="P15" s="10">
        <f t="shared" si="2"/>
        <v>0.94584210994748863</v>
      </c>
      <c r="Q15" s="10">
        <f t="shared" si="2"/>
        <v>0.44047230545584004</v>
      </c>
      <c r="R15" s="10">
        <f t="shared" si="2"/>
        <v>0.74824220488325865</v>
      </c>
      <c r="S15" s="10">
        <f t="shared" si="2"/>
        <v>0.64783279437505559</v>
      </c>
      <c r="T15" s="10">
        <f t="shared" si="2"/>
        <v>0.12730293410864213</v>
      </c>
      <c r="U15" s="10"/>
      <c r="V15" s="10">
        <f t="shared" si="3"/>
        <v>1.0940695906258386</v>
      </c>
      <c r="W15" s="10">
        <f t="shared" si="3"/>
        <v>0.2183130087360983</v>
      </c>
      <c r="X15" s="10">
        <f t="shared" si="3"/>
        <v>1.2299412624109247</v>
      </c>
      <c r="Y15" s="10">
        <f t="shared" si="3"/>
        <v>0.6603655445898805</v>
      </c>
      <c r="Z15" s="10">
        <f t="shared" si="3"/>
        <v>0.25650734965264316</v>
      </c>
    </row>
    <row r="16" spans="1:26" x14ac:dyDescent="0.25">
      <c r="C16" s="10">
        <f t="shared" si="0"/>
        <v>0.92822981082645373</v>
      </c>
      <c r="D16" s="10">
        <f t="shared" si="0"/>
        <v>0.36719773357297342</v>
      </c>
      <c r="E16" s="10">
        <f t="shared" si="0"/>
        <v>0.89389831541109444</v>
      </c>
      <c r="F16" s="10">
        <f t="shared" si="0"/>
        <v>0.69537271148749491</v>
      </c>
      <c r="G16" s="10">
        <f t="shared" si="0"/>
        <v>0.23968075060163888</v>
      </c>
      <c r="H16" s="10"/>
      <c r="I16" s="10"/>
      <c r="J16" s="10">
        <f t="shared" si="1"/>
        <v>0.85894479028472281</v>
      </c>
      <c r="K16" s="10">
        <f t="shared" si="1"/>
        <v>0.52048168180426568</v>
      </c>
      <c r="L16" s="10">
        <f t="shared" si="1"/>
        <v>0.92137973262577799</v>
      </c>
      <c r="M16" s="10">
        <f t="shared" si="1"/>
        <v>0.58848862128788648</v>
      </c>
      <c r="N16" s="10">
        <f t="shared" si="1"/>
        <v>6.2006327176242465E-2</v>
      </c>
      <c r="O16" s="10"/>
      <c r="P16" s="10">
        <f t="shared" si="2"/>
        <v>1.0465630284510636</v>
      </c>
      <c r="Q16" s="10">
        <f t="shared" si="2"/>
        <v>0.54119322395941494</v>
      </c>
      <c r="R16" s="10">
        <f t="shared" si="2"/>
        <v>0.68926335775951575</v>
      </c>
      <c r="S16" s="10">
        <f t="shared" si="2"/>
        <v>0.5971608271278962</v>
      </c>
      <c r="T16" s="10">
        <f t="shared" si="2"/>
        <v>0.14734328181089981</v>
      </c>
      <c r="U16" s="10"/>
      <c r="V16" s="10">
        <f t="shared" si="3"/>
        <v>0.78747130206625116</v>
      </c>
      <c r="W16" s="10">
        <f t="shared" si="3"/>
        <v>0.30305018038701215</v>
      </c>
      <c r="X16" s="10">
        <f t="shared" si="3"/>
        <v>0.68228033036166846</v>
      </c>
      <c r="Y16" s="10">
        <f t="shared" si="3"/>
        <v>0.72924058558692861</v>
      </c>
      <c r="Z16" s="10">
        <f t="shared" si="3"/>
        <v>0.23584483735352874</v>
      </c>
    </row>
    <row r="17" spans="1:52" x14ac:dyDescent="0.25">
      <c r="C17" s="10">
        <f t="shared" si="0"/>
        <v>0.89805647789929011</v>
      </c>
      <c r="D17" s="10">
        <f t="shared" si="0"/>
        <v>0.39161361074725065</v>
      </c>
      <c r="E17" s="10">
        <f t="shared" si="0"/>
        <v>0.85061077771346749</v>
      </c>
      <c r="F17" s="10">
        <f t="shared" si="0"/>
        <v>0.74953544338501832</v>
      </c>
      <c r="G17" s="10">
        <f t="shared" si="0"/>
        <v>0.27614463703658571</v>
      </c>
      <c r="H17" s="10"/>
      <c r="I17" s="10"/>
      <c r="J17" s="10">
        <f t="shared" si="1"/>
        <v>1.0399632615573018</v>
      </c>
      <c r="K17" s="10">
        <f t="shared" si="1"/>
        <v>0.46890499030513316</v>
      </c>
      <c r="L17" s="10">
        <f t="shared" si="1"/>
        <v>0.85894479028472281</v>
      </c>
      <c r="M17" s="10">
        <f t="shared" si="1"/>
        <v>0.5519134605571997</v>
      </c>
      <c r="N17" s="10">
        <f t="shared" si="1"/>
        <v>8.0865394428002849E-2</v>
      </c>
      <c r="O17" s="10"/>
      <c r="P17" s="10">
        <f t="shared" si="2"/>
        <v>0.97221645355564124</v>
      </c>
      <c r="Q17" s="10">
        <f t="shared" si="2"/>
        <v>0.47224612098377189</v>
      </c>
      <c r="R17" s="10">
        <f t="shared" si="2"/>
        <v>0.86910730708754858</v>
      </c>
      <c r="S17" s="10">
        <f t="shared" si="2"/>
        <v>0.63558014655709494</v>
      </c>
      <c r="T17" s="10">
        <f t="shared" si="2"/>
        <v>0.1042513424511229</v>
      </c>
      <c r="U17" s="10"/>
      <c r="V17" s="10">
        <f t="shared" si="3"/>
        <v>1.4323921404931572</v>
      </c>
      <c r="W17" s="10">
        <f t="shared" si="3"/>
        <v>0.32955663555860343</v>
      </c>
      <c r="X17" s="10">
        <f t="shared" si="3"/>
        <v>0.71984853454187669</v>
      </c>
      <c r="Y17" s="10">
        <f t="shared" si="3"/>
        <v>0.93064790244193341</v>
      </c>
      <c r="Z17" s="10">
        <f t="shared" si="3"/>
        <v>0.21309520259995829</v>
      </c>
    </row>
    <row r="18" spans="1:52" x14ac:dyDescent="0.25">
      <c r="C18" s="10">
        <f t="shared" si="0"/>
        <v>1.1244097846285068</v>
      </c>
      <c r="D18" s="10">
        <f t="shared" si="0"/>
        <v>0.32412343497730522</v>
      </c>
      <c r="E18" s="10">
        <f t="shared" si="0"/>
        <v>0.68812258202089738</v>
      </c>
      <c r="F18" s="10">
        <f t="shared" si="0"/>
        <v>0.69718524385414438</v>
      </c>
      <c r="G18" s="10">
        <f t="shared" si="0"/>
        <v>7.9324945928656285E-2</v>
      </c>
      <c r="H18" s="10"/>
      <c r="I18" s="10"/>
      <c r="J18" s="10">
        <f t="shared" si="1"/>
        <v>0.98867231350137763</v>
      </c>
      <c r="K18" s="10">
        <f t="shared" si="1"/>
        <v>0.50190835799571387</v>
      </c>
      <c r="L18" s="10">
        <f t="shared" si="1"/>
        <v>0.90423512603326861</v>
      </c>
      <c r="M18" s="10">
        <f t="shared" si="1"/>
        <v>0.82837024186141428</v>
      </c>
      <c r="N18" s="10">
        <f t="shared" si="1"/>
        <v>3.5575058679457087E-2</v>
      </c>
      <c r="O18" s="10"/>
      <c r="P18" s="10">
        <f t="shared" si="2"/>
        <v>1.0485359124217521</v>
      </c>
      <c r="Q18" s="10">
        <f t="shared" si="2"/>
        <v>0.41295576586465721</v>
      </c>
      <c r="R18" s="10">
        <f t="shared" si="2"/>
        <v>0.74855371287863059</v>
      </c>
      <c r="S18" s="10">
        <f t="shared" si="2"/>
        <v>0.64928649835345775</v>
      </c>
      <c r="T18" s="10">
        <f t="shared" si="2"/>
        <v>5.9186519120657428E-2</v>
      </c>
      <c r="U18" s="10"/>
      <c r="V18" s="10">
        <f t="shared" si="3"/>
        <v>0.78413190613912165</v>
      </c>
      <c r="W18" s="10">
        <f t="shared" si="3"/>
        <v>0.27946569665165927</v>
      </c>
      <c r="X18" s="10">
        <f t="shared" si="3"/>
        <v>0.73383225498673177</v>
      </c>
      <c r="Y18" s="10">
        <f t="shared" si="3"/>
        <v>0.73696293866841589</v>
      </c>
      <c r="Z18" s="10">
        <f t="shared" si="3"/>
        <v>0.16550881063836131</v>
      </c>
    </row>
    <row r="19" spans="1:52" x14ac:dyDescent="0.25">
      <c r="C19" s="10">
        <f t="shared" si="0"/>
        <v>0.93963810278124693</v>
      </c>
      <c r="D19" s="10">
        <f t="shared" si="0"/>
        <v>0.32529625003807838</v>
      </c>
      <c r="E19" s="10">
        <f t="shared" si="0"/>
        <v>0.68407103908368105</v>
      </c>
      <c r="F19" s="10">
        <f t="shared" si="0"/>
        <v>0.68673652785816541</v>
      </c>
      <c r="G19" s="10">
        <f t="shared" si="0"/>
        <v>3.5824169129070577E-2</v>
      </c>
      <c r="H19" s="10"/>
      <c r="I19" s="10"/>
      <c r="J19" s="10">
        <f>J9/$J$11</f>
        <v>1.0058169200938871</v>
      </c>
      <c r="K19" s="10">
        <f t="shared" si="1"/>
        <v>0.49105010715379116</v>
      </c>
      <c r="L19" s="10">
        <f t="shared" si="1"/>
        <v>0.88923359526482293</v>
      </c>
      <c r="M19" s="10">
        <f t="shared" si="1"/>
        <v>0.7020716399632615</v>
      </c>
      <c r="N19" s="10">
        <f t="shared" si="1"/>
        <v>7.5007653842228794E-2</v>
      </c>
      <c r="O19" s="10"/>
      <c r="P19" s="10">
        <f t="shared" si="2"/>
        <v>0.95788708576853465</v>
      </c>
      <c r="Q19" s="10">
        <f t="shared" si="2"/>
        <v>0.57857418340404065</v>
      </c>
      <c r="R19" s="10">
        <f t="shared" si="2"/>
        <v>0.69331296169935019</v>
      </c>
      <c r="S19" s="10">
        <f t="shared" si="2"/>
        <v>0.79071112825229184</v>
      </c>
      <c r="T19" s="10">
        <f t="shared" si="2"/>
        <v>4.2261251372118551E-2</v>
      </c>
      <c r="U19" s="10"/>
      <c r="V19" s="10">
        <f t="shared" si="3"/>
        <v>1.0550404007275112</v>
      </c>
      <c r="W19" s="10">
        <f t="shared" si="3"/>
        <v>0.27863084766987684</v>
      </c>
      <c r="X19" s="10">
        <f t="shared" si="3"/>
        <v>0.52303288708667517</v>
      </c>
      <c r="Y19" s="10">
        <f t="shared" si="3"/>
        <v>0.39717940308297806</v>
      </c>
      <c r="Z19" s="10">
        <f t="shared" si="3"/>
        <v>0.17990995557410774</v>
      </c>
    </row>
    <row r="22" spans="1:52" s="14" customFormat="1" x14ac:dyDescent="0.25">
      <c r="A22" s="12"/>
      <c r="B22" s="12" t="s">
        <v>115</v>
      </c>
      <c r="C22" s="13">
        <f>AVERAGE(C13:C19)</f>
        <v>1</v>
      </c>
      <c r="D22" s="13">
        <f>AVERAGE(D13:D19)</f>
        <v>0.38523166905291367</v>
      </c>
      <c r="E22" s="13">
        <f>AVERAGE(E13:E19)</f>
        <v>0.79663082218905168</v>
      </c>
      <c r="F22" s="13">
        <f>AVERAGE(F13:F19)</f>
        <v>0.72510433484631542</v>
      </c>
      <c r="G22" s="13">
        <f>AVERAGE(G13:G19)</f>
        <v>0.21444237974837782</v>
      </c>
      <c r="H22" s="13"/>
      <c r="I22" s="13"/>
      <c r="J22" s="13">
        <f>AVERAGE(J13:J19)</f>
        <v>1</v>
      </c>
      <c r="K22" s="13">
        <f>AVERAGE(K13:K19)</f>
        <v>0.44573936115930196</v>
      </c>
      <c r="L22" s="13">
        <f>AVERAGE(L13:L19)</f>
        <v>0.86431268496785385</v>
      </c>
      <c r="M22" s="13">
        <f>AVERAGE(M13:M19)</f>
        <v>0.65151546076130207</v>
      </c>
      <c r="N22" s="13">
        <f>AVERAGE(N13:N19)</f>
        <v>5.9393815695479128E-2</v>
      </c>
      <c r="O22" s="13"/>
      <c r="P22" s="13">
        <f>AVERAGE(P13:P19)</f>
        <v>1</v>
      </c>
      <c r="Q22" s="13">
        <f>AVERAGE(Q13:Q19)</f>
        <v>0.45300679384104192</v>
      </c>
      <c r="R22" s="13">
        <f>AVERAGE(R13:R19)</f>
        <v>0.7403655027145698</v>
      </c>
      <c r="S22" s="13">
        <f>AVERAGE(S13:S19)</f>
        <v>0.69725872964072744</v>
      </c>
      <c r="T22" s="13">
        <f>AVERAGE(T13:T19)</f>
        <v>9.407541460230813E-2</v>
      </c>
      <c r="U22" s="13"/>
      <c r="V22" s="13">
        <f>AVERAGE(V13:V19)</f>
        <v>1</v>
      </c>
      <c r="W22" s="13">
        <f>AVERAGE(W13:W19)</f>
        <v>0.27952532872178659</v>
      </c>
      <c r="X22" s="13">
        <f>AVERAGE(X13:X19)</f>
        <v>0.77283162884999546</v>
      </c>
      <c r="Y22" s="13">
        <f>AVERAGE(Y13:Y19)</f>
        <v>0.64190941888547659</v>
      </c>
      <c r="Z22" s="13">
        <f>AVERAGE(Z13:Z19)</f>
        <v>0.24565431288947195</v>
      </c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s="16" customFormat="1" x14ac:dyDescent="0.25">
      <c r="A23" s="15"/>
      <c r="B23" s="12" t="s">
        <v>16</v>
      </c>
      <c r="C23" s="10">
        <f>STDEVA(C13:C19)</f>
        <v>9.8712651062668619E-2</v>
      </c>
      <c r="D23" s="10">
        <f t="shared" ref="D23:Z23" si="4">STDEVA(D13:D19)</f>
        <v>6.480900280510582E-2</v>
      </c>
      <c r="E23" s="10">
        <f t="shared" si="4"/>
        <v>9.4137128381242691E-2</v>
      </c>
      <c r="F23" s="10">
        <f t="shared" si="4"/>
        <v>6.2212254574933921E-2</v>
      </c>
      <c r="G23" s="10">
        <f t="shared" si="4"/>
        <v>0.15324030999234856</v>
      </c>
      <c r="H23" s="10"/>
      <c r="I23" s="10"/>
      <c r="J23" s="10">
        <f t="shared" si="4"/>
        <v>8.2385080667652169E-2</v>
      </c>
      <c r="K23" s="10">
        <f t="shared" si="4"/>
        <v>8.1203793356660739E-2</v>
      </c>
      <c r="L23" s="10">
        <f t="shared" si="4"/>
        <v>5.2899777171987884E-2</v>
      </c>
      <c r="M23" s="10">
        <f t="shared" si="4"/>
        <v>9.3207217131510159E-2</v>
      </c>
      <c r="N23" s="10">
        <f t="shared" si="4"/>
        <v>1.7087703644192296E-2</v>
      </c>
      <c r="O23" s="10"/>
      <c r="P23" s="10">
        <f t="shared" si="4"/>
        <v>4.5439090770025822E-2</v>
      </c>
      <c r="Q23" s="10">
        <f t="shared" si="4"/>
        <v>8.7859260274898821E-2</v>
      </c>
      <c r="R23" s="10">
        <f t="shared" si="4"/>
        <v>6.5352022312546013E-2</v>
      </c>
      <c r="S23" s="10">
        <f t="shared" si="4"/>
        <v>8.2807087536911544E-2</v>
      </c>
      <c r="T23" s="10">
        <f t="shared" si="4"/>
        <v>3.8137413472781961E-2</v>
      </c>
      <c r="U23" s="10"/>
      <c r="V23" s="10">
        <f t="shared" si="4"/>
        <v>0.24080891447020755</v>
      </c>
      <c r="W23" s="10">
        <f t="shared" si="4"/>
        <v>4.6940263183259431E-2</v>
      </c>
      <c r="X23" s="10">
        <f t="shared" si="4"/>
        <v>0.21769849222485352</v>
      </c>
      <c r="Y23" s="10">
        <f t="shared" si="4"/>
        <v>0.18548342531492043</v>
      </c>
      <c r="Z23" s="10">
        <f t="shared" si="4"/>
        <v>7.0929314362739415E-2</v>
      </c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x14ac:dyDescent="0.25">
      <c r="B24" s="9" t="s">
        <v>116</v>
      </c>
      <c r="C24" s="7">
        <f>COUNTA(C13:C19)</f>
        <v>7</v>
      </c>
      <c r="D24" s="7">
        <f t="shared" ref="D24:Z24" si="5">COUNTA(D13:D19)</f>
        <v>7</v>
      </c>
      <c r="E24" s="7">
        <f t="shared" si="5"/>
        <v>7</v>
      </c>
      <c r="F24" s="7">
        <f t="shared" si="5"/>
        <v>7</v>
      </c>
      <c r="G24" s="7">
        <f t="shared" si="5"/>
        <v>7</v>
      </c>
      <c r="J24" s="7">
        <f t="shared" si="5"/>
        <v>7</v>
      </c>
      <c r="K24" s="7">
        <f t="shared" si="5"/>
        <v>7</v>
      </c>
      <c r="L24" s="7">
        <f t="shared" si="5"/>
        <v>7</v>
      </c>
      <c r="M24" s="7">
        <f t="shared" si="5"/>
        <v>7</v>
      </c>
      <c r="N24" s="7">
        <f t="shared" si="5"/>
        <v>7</v>
      </c>
      <c r="P24" s="7">
        <f t="shared" si="5"/>
        <v>7</v>
      </c>
      <c r="Q24" s="7">
        <f t="shared" si="5"/>
        <v>7</v>
      </c>
      <c r="R24" s="7">
        <f t="shared" si="5"/>
        <v>7</v>
      </c>
      <c r="S24" s="7">
        <f t="shared" si="5"/>
        <v>7</v>
      </c>
      <c r="T24" s="7">
        <f t="shared" si="5"/>
        <v>7</v>
      </c>
      <c r="V24" s="7">
        <f t="shared" si="5"/>
        <v>7</v>
      </c>
      <c r="W24" s="7">
        <f t="shared" si="5"/>
        <v>7</v>
      </c>
      <c r="X24" s="7">
        <f t="shared" si="5"/>
        <v>7</v>
      </c>
      <c r="Y24" s="7">
        <f t="shared" si="5"/>
        <v>7</v>
      </c>
      <c r="Z24" s="7">
        <f t="shared" si="5"/>
        <v>7</v>
      </c>
    </row>
    <row r="25" spans="1:52" s="16" customFormat="1" x14ac:dyDescent="0.25">
      <c r="A25" s="15"/>
      <c r="B25" s="12" t="s">
        <v>117</v>
      </c>
      <c r="C25" s="10">
        <f>SQRT(C24)</f>
        <v>2.6457513110645907</v>
      </c>
      <c r="D25" s="10">
        <f t="shared" ref="D25:Z25" si="6">SQRT(D24)</f>
        <v>2.6457513110645907</v>
      </c>
      <c r="E25" s="10">
        <f t="shared" si="6"/>
        <v>2.6457513110645907</v>
      </c>
      <c r="F25" s="10">
        <f t="shared" si="6"/>
        <v>2.6457513110645907</v>
      </c>
      <c r="G25" s="10">
        <f t="shared" si="6"/>
        <v>2.6457513110645907</v>
      </c>
      <c r="H25" s="10"/>
      <c r="I25" s="10"/>
      <c r="J25" s="10">
        <f t="shared" si="6"/>
        <v>2.6457513110645907</v>
      </c>
      <c r="K25" s="10">
        <f t="shared" si="6"/>
        <v>2.6457513110645907</v>
      </c>
      <c r="L25" s="10">
        <f t="shared" si="6"/>
        <v>2.6457513110645907</v>
      </c>
      <c r="M25" s="10">
        <f t="shared" si="6"/>
        <v>2.6457513110645907</v>
      </c>
      <c r="N25" s="10">
        <f t="shared" si="6"/>
        <v>2.6457513110645907</v>
      </c>
      <c r="O25" s="10"/>
      <c r="P25" s="10">
        <f t="shared" si="6"/>
        <v>2.6457513110645907</v>
      </c>
      <c r="Q25" s="10">
        <f t="shared" si="6"/>
        <v>2.6457513110645907</v>
      </c>
      <c r="R25" s="10">
        <f t="shared" si="6"/>
        <v>2.6457513110645907</v>
      </c>
      <c r="S25" s="10">
        <f t="shared" si="6"/>
        <v>2.6457513110645907</v>
      </c>
      <c r="T25" s="10">
        <f t="shared" si="6"/>
        <v>2.6457513110645907</v>
      </c>
      <c r="U25" s="10"/>
      <c r="V25" s="10">
        <f t="shared" si="6"/>
        <v>2.6457513110645907</v>
      </c>
      <c r="W25" s="10">
        <f t="shared" si="6"/>
        <v>2.6457513110645907</v>
      </c>
      <c r="X25" s="10">
        <f t="shared" si="6"/>
        <v>2.6457513110645907</v>
      </c>
      <c r="Y25" s="10">
        <f t="shared" si="6"/>
        <v>2.6457513110645907</v>
      </c>
      <c r="Z25" s="10">
        <f t="shared" si="6"/>
        <v>2.6457513110645907</v>
      </c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s="20" customFormat="1" x14ac:dyDescent="0.25">
      <c r="A26" s="17"/>
      <c r="B26" s="18" t="s">
        <v>118</v>
      </c>
      <c r="C26" s="19">
        <f>C23/C25</f>
        <v>3.7309875138245276E-2</v>
      </c>
      <c r="D26" s="19">
        <f t="shared" ref="D26:Z26" si="7">D23/D25</f>
        <v>2.449550059148535E-2</v>
      </c>
      <c r="E26" s="19">
        <f t="shared" si="7"/>
        <v>3.5580490119218357E-2</v>
      </c>
      <c r="F26" s="19">
        <f t="shared" si="7"/>
        <v>2.3514022015130785E-2</v>
      </c>
      <c r="G26" s="19">
        <f t="shared" si="7"/>
        <v>5.7919393010028637E-2</v>
      </c>
      <c r="H26" s="19"/>
      <c r="I26" s="19"/>
      <c r="J26" s="19">
        <f t="shared" si="7"/>
        <v>3.1138633598371823E-2</v>
      </c>
      <c r="K26" s="19">
        <f t="shared" si="7"/>
        <v>3.069214896240046E-2</v>
      </c>
      <c r="L26" s="19">
        <f t="shared" si="7"/>
        <v>1.9994236401115948E-2</v>
      </c>
      <c r="M26" s="19">
        <f t="shared" si="7"/>
        <v>3.5229016703767851E-2</v>
      </c>
      <c r="N26" s="19">
        <f t="shared" si="7"/>
        <v>6.4585449028149921E-3</v>
      </c>
      <c r="O26" s="19"/>
      <c r="P26" s="19">
        <f t="shared" si="7"/>
        <v>1.7174361996911251E-2</v>
      </c>
      <c r="Q26" s="19">
        <f t="shared" si="7"/>
        <v>3.3207679008782666E-2</v>
      </c>
      <c r="R26" s="19">
        <f t="shared" si="7"/>
        <v>2.4700742673448711E-2</v>
      </c>
      <c r="S26" s="19">
        <f t="shared" si="7"/>
        <v>3.1298137202317715E-2</v>
      </c>
      <c r="T26" s="19">
        <f t="shared" si="7"/>
        <v>1.4414587385175036E-2</v>
      </c>
      <c r="U26" s="19"/>
      <c r="V26" s="19">
        <f t="shared" si="7"/>
        <v>9.101721445365607E-2</v>
      </c>
      <c r="W26" s="19">
        <f t="shared" si="7"/>
        <v>1.774175183697508E-2</v>
      </c>
      <c r="X26" s="19">
        <f t="shared" si="7"/>
        <v>8.2282295888670101E-2</v>
      </c>
      <c r="Y26" s="19">
        <f t="shared" si="7"/>
        <v>7.0106145101100248E-2</v>
      </c>
      <c r="Z26" s="19">
        <f t="shared" si="7"/>
        <v>2.6808760924018613E-2</v>
      </c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</row>
    <row r="27" spans="1:52" x14ac:dyDescent="0.25">
      <c r="B27" s="9"/>
    </row>
    <row r="30" spans="1:52" x14ac:dyDescent="0.25">
      <c r="B30" s="21" t="s">
        <v>119</v>
      </c>
      <c r="C30" s="22">
        <v>0.86029999999999995</v>
      </c>
      <c r="D30" s="22">
        <v>0.84960000000000002</v>
      </c>
      <c r="E30" s="22">
        <v>0.91910000000000003</v>
      </c>
      <c r="F30" s="22">
        <v>0.92530000000000001</v>
      </c>
      <c r="G30" s="22">
        <v>0.92610000000000003</v>
      </c>
      <c r="H30" s="23"/>
      <c r="I30" s="24"/>
      <c r="J30" s="22">
        <v>0.97219999999999995</v>
      </c>
      <c r="K30" s="22">
        <v>0.8306</v>
      </c>
      <c r="L30" s="22">
        <v>0.91669999999999996</v>
      </c>
      <c r="M30" s="22">
        <v>0.90810000000000002</v>
      </c>
      <c r="N30" s="23">
        <v>0.92290000000000005</v>
      </c>
      <c r="O30" s="24"/>
      <c r="P30" s="22">
        <v>0.82750000000000001</v>
      </c>
      <c r="Q30" s="22">
        <v>0.96889999999999998</v>
      </c>
      <c r="R30" s="22">
        <v>0.84179999999999999</v>
      </c>
      <c r="S30" s="22">
        <v>0.82530000000000003</v>
      </c>
      <c r="T30" s="22">
        <v>0.95940000000000003</v>
      </c>
      <c r="U30" s="24"/>
      <c r="V30" s="22">
        <v>0.85580000000000001</v>
      </c>
      <c r="W30" s="22">
        <v>0.87209999999999999</v>
      </c>
      <c r="X30" s="22">
        <v>0.78149999999999997</v>
      </c>
      <c r="Y30" s="22">
        <v>0.94840000000000002</v>
      </c>
      <c r="Z30" s="22">
        <v>0.94950000000000001</v>
      </c>
      <c r="AA30" s="5"/>
    </row>
    <row r="31" spans="1:52" x14ac:dyDescent="0.25">
      <c r="B31" s="21" t="s">
        <v>120</v>
      </c>
      <c r="C31" s="22">
        <v>0.15240000000000001</v>
      </c>
      <c r="D31" s="22">
        <v>0.122</v>
      </c>
      <c r="E31" s="22">
        <v>0.46260000000000001</v>
      </c>
      <c r="F31" s="22">
        <v>0.51149999999999995</v>
      </c>
      <c r="G31" s="22">
        <v>0.51859999999999995</v>
      </c>
      <c r="H31" s="23"/>
      <c r="I31" s="24"/>
      <c r="J31" s="22">
        <v>0.91400000000000003</v>
      </c>
      <c r="K31" s="22">
        <v>8.1100000000000005E-2</v>
      </c>
      <c r="L31" s="22">
        <v>0.44440000000000002</v>
      </c>
      <c r="M31" s="22">
        <v>0.38269999999999998</v>
      </c>
      <c r="N31" s="23">
        <v>0.4924</v>
      </c>
      <c r="O31" s="24"/>
      <c r="P31" s="22">
        <v>7.5800000000000006E-2</v>
      </c>
      <c r="Q31" s="22">
        <v>0.8901</v>
      </c>
      <c r="R31" s="22">
        <v>0.1033</v>
      </c>
      <c r="S31" s="22">
        <v>7.2099999999999997E-2</v>
      </c>
      <c r="T31" s="22">
        <v>0.81369999999999998</v>
      </c>
      <c r="U31" s="24"/>
      <c r="V31" s="22">
        <v>0.1386</v>
      </c>
      <c r="W31" s="22">
        <v>0.1938</v>
      </c>
      <c r="X31" s="22">
        <v>2.6700000000000002E-2</v>
      </c>
      <c r="Y31" s="22">
        <v>0.71560000000000001</v>
      </c>
      <c r="Z31" s="22">
        <v>0.7248</v>
      </c>
      <c r="AA31" s="5"/>
    </row>
    <row r="32" spans="1:52" x14ac:dyDescent="0.25">
      <c r="B32" s="21" t="s">
        <v>22</v>
      </c>
      <c r="C32" s="22" t="s">
        <v>34</v>
      </c>
      <c r="D32" s="22" t="s">
        <v>34</v>
      </c>
      <c r="E32" s="22" t="s">
        <v>34</v>
      </c>
      <c r="F32" s="22" t="s">
        <v>34</v>
      </c>
      <c r="G32" s="22" t="s">
        <v>34</v>
      </c>
      <c r="H32" s="23"/>
      <c r="I32" s="24"/>
      <c r="J32" s="22" t="s">
        <v>34</v>
      </c>
      <c r="K32" s="22" t="s">
        <v>34</v>
      </c>
      <c r="L32" s="22" t="s">
        <v>34</v>
      </c>
      <c r="M32" s="22" t="s">
        <v>34</v>
      </c>
      <c r="N32" s="23" t="s">
        <v>34</v>
      </c>
      <c r="O32" s="24"/>
      <c r="P32" s="22" t="s">
        <v>34</v>
      </c>
      <c r="Q32" s="22" t="s">
        <v>34</v>
      </c>
      <c r="R32" s="22" t="s">
        <v>34</v>
      </c>
      <c r="S32" s="22" t="s">
        <v>34</v>
      </c>
      <c r="T32" s="22" t="s">
        <v>34</v>
      </c>
      <c r="U32" s="24"/>
      <c r="V32" s="22" t="s">
        <v>34</v>
      </c>
      <c r="W32" s="22" t="s">
        <v>34</v>
      </c>
      <c r="X32" s="22" t="s">
        <v>26</v>
      </c>
      <c r="Y32" s="22" t="s">
        <v>34</v>
      </c>
      <c r="Z32" s="22" t="s">
        <v>34</v>
      </c>
      <c r="AA32" s="5"/>
    </row>
    <row r="33" spans="2:27" x14ac:dyDescent="0.25">
      <c r="B33" s="21" t="s">
        <v>121</v>
      </c>
      <c r="C33" s="22" t="s">
        <v>42</v>
      </c>
      <c r="D33" s="22" t="s">
        <v>42</v>
      </c>
      <c r="E33" s="22" t="s">
        <v>42</v>
      </c>
      <c r="F33" s="22" t="s">
        <v>42</v>
      </c>
      <c r="G33" s="22" t="s">
        <v>42</v>
      </c>
      <c r="H33" s="23"/>
      <c r="I33" s="24"/>
      <c r="J33" s="22" t="s">
        <v>42</v>
      </c>
      <c r="K33" s="22" t="s">
        <v>42</v>
      </c>
      <c r="L33" s="22" t="s">
        <v>42</v>
      </c>
      <c r="M33" s="22" t="s">
        <v>42</v>
      </c>
      <c r="N33" s="23" t="s">
        <v>42</v>
      </c>
      <c r="O33" s="24"/>
      <c r="P33" s="22" t="s">
        <v>42</v>
      </c>
      <c r="Q33" s="22" t="s">
        <v>42</v>
      </c>
      <c r="R33" s="22" t="s">
        <v>42</v>
      </c>
      <c r="S33" s="22" t="s">
        <v>42</v>
      </c>
      <c r="T33" s="22" t="s">
        <v>42</v>
      </c>
      <c r="U33" s="24"/>
      <c r="V33" s="22" t="s">
        <v>42</v>
      </c>
      <c r="W33" s="22" t="s">
        <v>42</v>
      </c>
      <c r="X33" s="22" t="s">
        <v>27</v>
      </c>
      <c r="Y33" s="22" t="s">
        <v>42</v>
      </c>
      <c r="Z33" s="22" t="s">
        <v>42</v>
      </c>
      <c r="AA33" s="5"/>
    </row>
    <row r="34" spans="2:27" x14ac:dyDescent="0.25">
      <c r="B34" s="21" t="s">
        <v>24</v>
      </c>
      <c r="C34" s="23"/>
      <c r="D34" s="23"/>
      <c r="E34" s="23"/>
      <c r="F34" s="23"/>
      <c r="H34" s="23"/>
      <c r="I34" s="24"/>
      <c r="J34" s="23"/>
      <c r="K34" s="23"/>
      <c r="L34" s="23"/>
      <c r="M34" s="23"/>
      <c r="O34" s="24"/>
      <c r="P34" s="23"/>
      <c r="Q34" s="23"/>
      <c r="R34" s="23"/>
      <c r="S34" s="23"/>
      <c r="T34" s="23"/>
      <c r="U34" s="24"/>
      <c r="V34" s="22"/>
      <c r="W34" s="22"/>
      <c r="X34" s="22"/>
      <c r="Y34" s="22"/>
      <c r="Z34" s="22"/>
      <c r="AA34" s="5"/>
    </row>
    <row r="35" spans="2:27" x14ac:dyDescent="0.25">
      <c r="B35" s="21"/>
      <c r="C35" s="23"/>
      <c r="D35" s="23"/>
      <c r="E35" s="23"/>
      <c r="F35" s="23"/>
      <c r="H35" s="23"/>
      <c r="I35" s="8"/>
      <c r="J35" s="23"/>
      <c r="K35" s="23"/>
      <c r="L35" s="23"/>
      <c r="M35" s="23"/>
      <c r="P35" s="8"/>
      <c r="Q35" s="8"/>
      <c r="R35" s="8"/>
      <c r="S35" s="8"/>
      <c r="T35" s="8"/>
      <c r="U35" s="8"/>
    </row>
    <row r="36" spans="2:27" x14ac:dyDescent="0.25">
      <c r="B36" s="24" t="s">
        <v>122</v>
      </c>
      <c r="D36" s="22"/>
      <c r="E36" s="22"/>
      <c r="F36" s="23"/>
      <c r="G36" s="23"/>
      <c r="H36" s="23"/>
      <c r="I36" s="8"/>
      <c r="J36" s="25"/>
      <c r="Q36" s="22"/>
      <c r="R36" s="25"/>
    </row>
    <row r="37" spans="2:27" x14ac:dyDescent="0.25">
      <c r="B37" s="24" t="s">
        <v>22</v>
      </c>
      <c r="D37" s="22" t="s">
        <v>123</v>
      </c>
      <c r="E37" s="22">
        <v>2.3E-3</v>
      </c>
      <c r="F37" s="22" t="s">
        <v>123</v>
      </c>
      <c r="G37" s="22" t="s">
        <v>123</v>
      </c>
      <c r="H37" s="22"/>
      <c r="K37" s="22" t="s">
        <v>123</v>
      </c>
      <c r="L37" s="22">
        <v>4.3E-3</v>
      </c>
      <c r="M37" s="22" t="s">
        <v>123</v>
      </c>
      <c r="N37" s="22" t="s">
        <v>123</v>
      </c>
      <c r="O37" s="8"/>
      <c r="Q37" s="22" t="s">
        <v>123</v>
      </c>
      <c r="R37" s="22" t="s">
        <v>123</v>
      </c>
      <c r="S37" s="22" t="s">
        <v>123</v>
      </c>
      <c r="T37" s="22" t="s">
        <v>123</v>
      </c>
      <c r="W37" s="22">
        <v>2.0000000000000001E-4</v>
      </c>
      <c r="X37" s="22">
        <v>9.11E-2</v>
      </c>
      <c r="Y37" s="22">
        <v>9.7999999999999997E-3</v>
      </c>
      <c r="Z37" s="22" t="s">
        <v>123</v>
      </c>
    </row>
    <row r="38" spans="2:27" x14ac:dyDescent="0.25">
      <c r="B38" s="24" t="s">
        <v>24</v>
      </c>
      <c r="D38" s="22" t="s">
        <v>60</v>
      </c>
      <c r="E38" s="22" t="s">
        <v>44</v>
      </c>
      <c r="F38" s="22" t="s">
        <v>60</v>
      </c>
      <c r="G38" s="22" t="s">
        <v>60</v>
      </c>
      <c r="H38" s="22"/>
      <c r="K38" s="22" t="s">
        <v>60</v>
      </c>
      <c r="L38" s="22" t="s">
        <v>44</v>
      </c>
      <c r="M38" s="22" t="s">
        <v>60</v>
      </c>
      <c r="N38" s="22" t="s">
        <v>60</v>
      </c>
      <c r="O38" s="8"/>
      <c r="Q38" s="22" t="s">
        <v>60</v>
      </c>
      <c r="R38" s="22" t="s">
        <v>60</v>
      </c>
      <c r="S38" s="22" t="s">
        <v>60</v>
      </c>
      <c r="T38" s="22" t="s">
        <v>60</v>
      </c>
      <c r="W38" s="22" t="s">
        <v>60</v>
      </c>
      <c r="X38" s="22" t="s">
        <v>42</v>
      </c>
      <c r="Y38" s="22" t="s">
        <v>44</v>
      </c>
      <c r="Z38" s="22" t="s">
        <v>60</v>
      </c>
    </row>
    <row r="39" spans="2:27" x14ac:dyDescent="0.25">
      <c r="B39" s="24" t="s">
        <v>124</v>
      </c>
      <c r="D39" s="22" t="s">
        <v>34</v>
      </c>
      <c r="E39" s="22" t="s">
        <v>34</v>
      </c>
      <c r="F39" s="22" t="s">
        <v>34</v>
      </c>
      <c r="G39" s="22" t="s">
        <v>34</v>
      </c>
      <c r="H39" s="22"/>
      <c r="K39" s="22" t="s">
        <v>34</v>
      </c>
      <c r="L39" s="22" t="s">
        <v>34</v>
      </c>
      <c r="M39" s="22" t="s">
        <v>34</v>
      </c>
      <c r="N39" s="22" t="s">
        <v>34</v>
      </c>
      <c r="O39" s="8"/>
      <c r="Q39" s="22" t="s">
        <v>34</v>
      </c>
      <c r="R39" s="22" t="s">
        <v>34</v>
      </c>
      <c r="S39" s="22" t="s">
        <v>34</v>
      </c>
      <c r="T39" s="22" t="s">
        <v>34</v>
      </c>
      <c r="W39" s="22" t="s">
        <v>34</v>
      </c>
      <c r="X39" s="22" t="s">
        <v>26</v>
      </c>
      <c r="Y39" s="22" t="s">
        <v>34</v>
      </c>
      <c r="Z39" s="22" t="s">
        <v>34</v>
      </c>
    </row>
    <row r="40" spans="2:27" x14ac:dyDescent="0.25">
      <c r="B40" s="24" t="s">
        <v>35</v>
      </c>
      <c r="D40" s="22" t="s">
        <v>36</v>
      </c>
      <c r="E40" s="22" t="s">
        <v>36</v>
      </c>
      <c r="F40" s="22" t="s">
        <v>36</v>
      </c>
      <c r="G40" s="22" t="s">
        <v>36</v>
      </c>
      <c r="H40" s="22"/>
      <c r="K40" s="22" t="s">
        <v>36</v>
      </c>
      <c r="L40" s="22" t="s">
        <v>36</v>
      </c>
      <c r="M40" s="22" t="s">
        <v>36</v>
      </c>
      <c r="N40" s="22" t="s">
        <v>36</v>
      </c>
      <c r="O40" s="8"/>
      <c r="Q40" s="22" t="s">
        <v>36</v>
      </c>
      <c r="R40" s="22" t="s">
        <v>36</v>
      </c>
      <c r="S40" s="22" t="s">
        <v>36</v>
      </c>
      <c r="T40" s="22" t="s">
        <v>36</v>
      </c>
      <c r="W40" s="22" t="s">
        <v>36</v>
      </c>
      <c r="X40" s="22" t="s">
        <v>36</v>
      </c>
      <c r="Y40" s="22" t="s">
        <v>36</v>
      </c>
      <c r="Z40" s="22" t="s">
        <v>36</v>
      </c>
    </row>
    <row r="41" spans="2:27" x14ac:dyDescent="0.25">
      <c r="B41" s="24" t="s">
        <v>125</v>
      </c>
      <c r="D41" s="22" t="s">
        <v>126</v>
      </c>
      <c r="E41" s="22" t="s">
        <v>127</v>
      </c>
      <c r="F41" s="22" t="s">
        <v>128</v>
      </c>
      <c r="G41" s="22" t="s">
        <v>129</v>
      </c>
      <c r="H41" s="22"/>
      <c r="K41" s="22" t="s">
        <v>130</v>
      </c>
      <c r="L41" s="22" t="s">
        <v>131</v>
      </c>
      <c r="M41" s="22" t="s">
        <v>132</v>
      </c>
      <c r="N41" s="22" t="s">
        <v>133</v>
      </c>
      <c r="O41" s="8"/>
      <c r="Q41" s="22" t="s">
        <v>134</v>
      </c>
      <c r="R41" s="22" t="s">
        <v>135</v>
      </c>
      <c r="S41" s="22" t="s">
        <v>136</v>
      </c>
      <c r="T41" s="22" t="s">
        <v>137</v>
      </c>
      <c r="W41" s="22" t="s">
        <v>138</v>
      </c>
      <c r="X41" s="22" t="s">
        <v>139</v>
      </c>
      <c r="Y41" s="22" t="s">
        <v>140</v>
      </c>
      <c r="Z41" s="22" t="s">
        <v>141</v>
      </c>
    </row>
    <row r="42" spans="2:27" x14ac:dyDescent="0.25">
      <c r="K42" s="8"/>
      <c r="L42" s="8"/>
      <c r="M42" s="8"/>
      <c r="N42" s="8"/>
      <c r="O42" s="8"/>
    </row>
    <row r="43" spans="2:27" x14ac:dyDescent="0.25">
      <c r="C43" s="60" t="s">
        <v>17</v>
      </c>
      <c r="D43" s="60"/>
      <c r="F43" s="60" t="s">
        <v>142</v>
      </c>
      <c r="G43" s="60"/>
    </row>
    <row r="44" spans="2:27" x14ac:dyDescent="0.25">
      <c r="C44" s="7" t="s">
        <v>98</v>
      </c>
      <c r="D44" s="7" t="s">
        <v>143</v>
      </c>
      <c r="H44" s="13"/>
      <c r="I44" s="13"/>
    </row>
    <row r="45" spans="2:27" x14ac:dyDescent="0.25">
      <c r="C45" s="13">
        <v>1</v>
      </c>
      <c r="D45" s="13">
        <v>0.21444237974837782</v>
      </c>
      <c r="E45" s="13"/>
      <c r="F45" s="13">
        <v>1</v>
      </c>
      <c r="G45" s="13">
        <v>9.407541460230813E-2</v>
      </c>
      <c r="H45" s="10"/>
      <c r="I45" s="10"/>
    </row>
    <row r="46" spans="2:27" x14ac:dyDescent="0.25">
      <c r="C46" s="19">
        <v>3.7309875138245276E-2</v>
      </c>
      <c r="D46" s="19">
        <v>5.7919393010028637E-2</v>
      </c>
      <c r="E46" s="19"/>
      <c r="F46" s="19">
        <v>1.7174361996911251E-2</v>
      </c>
      <c r="G46" s="19">
        <v>1.4414587385175036E-2</v>
      </c>
    </row>
    <row r="47" spans="2:27" x14ac:dyDescent="0.25">
      <c r="F47" s="10"/>
      <c r="G47" s="10"/>
      <c r="H47" s="10"/>
      <c r="I47" s="10"/>
    </row>
    <row r="48" spans="2:27" x14ac:dyDescent="0.25">
      <c r="H48" s="19"/>
      <c r="I48" s="19"/>
    </row>
  </sheetData>
  <mergeCells count="7">
    <mergeCell ref="V1:Z1"/>
    <mergeCell ref="A3:A9"/>
    <mergeCell ref="C43:D43"/>
    <mergeCell ref="F43:G43"/>
    <mergeCell ref="C1:G1"/>
    <mergeCell ref="J1:N1"/>
    <mergeCell ref="P1:T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46309-20AE-407B-95F9-2E76F042B6DD}">
  <dimension ref="A1:X42"/>
  <sheetViews>
    <sheetView workbookViewId="0">
      <selection activeCell="K22" sqref="K22"/>
    </sheetView>
  </sheetViews>
  <sheetFormatPr defaultRowHeight="12" x14ac:dyDescent="0.2"/>
  <cols>
    <col min="1" max="1" width="18.7109375" style="29" customWidth="1"/>
    <col min="2" max="4" width="13" style="50" customWidth="1"/>
    <col min="5" max="12" width="9.140625" style="29"/>
    <col min="13" max="14" width="9.140625" style="30"/>
    <col min="15" max="15" width="36.140625" style="31" customWidth="1"/>
    <col min="16" max="19" width="22.140625" style="32" customWidth="1"/>
    <col min="20" max="24" width="9.140625" style="29"/>
    <col min="25" max="16384" width="9.140625" style="30"/>
  </cols>
  <sheetData>
    <row r="1" spans="1:19" ht="12.75" customHeight="1" x14ac:dyDescent="0.2">
      <c r="A1" s="26" t="s">
        <v>164</v>
      </c>
      <c r="B1" s="27"/>
      <c r="C1" s="27"/>
      <c r="D1" s="27"/>
      <c r="E1" s="27"/>
      <c r="F1" s="28"/>
      <c r="G1" s="28"/>
    </row>
    <row r="2" spans="1:19" ht="12.75" customHeight="1" x14ac:dyDescent="0.2">
      <c r="B2" s="27"/>
      <c r="C2" s="27"/>
      <c r="D2" s="27"/>
      <c r="E2" s="27"/>
      <c r="F2" s="61"/>
      <c r="G2" s="62"/>
    </row>
    <row r="3" spans="1:19" ht="12.75" customHeight="1" x14ac:dyDescent="0.2">
      <c r="A3" s="33"/>
      <c r="B3" s="34" t="s">
        <v>108</v>
      </c>
      <c r="C3" s="34" t="s">
        <v>109</v>
      </c>
      <c r="D3" s="34" t="s">
        <v>110</v>
      </c>
      <c r="E3" s="34" t="s">
        <v>108</v>
      </c>
      <c r="F3" s="34" t="s">
        <v>109</v>
      </c>
      <c r="G3" s="34" t="s">
        <v>110</v>
      </c>
      <c r="H3" s="34" t="s">
        <v>108</v>
      </c>
      <c r="I3" s="34" t="s">
        <v>109</v>
      </c>
      <c r="J3" s="34" t="s">
        <v>110</v>
      </c>
      <c r="O3" s="35" t="s">
        <v>122</v>
      </c>
      <c r="P3" s="36" t="s">
        <v>144</v>
      </c>
      <c r="Q3" s="36" t="s">
        <v>145</v>
      </c>
      <c r="R3" s="36" t="s">
        <v>146</v>
      </c>
    </row>
    <row r="4" spans="1:19" ht="12.75" customHeight="1" x14ac:dyDescent="0.2">
      <c r="A4" s="37" t="s">
        <v>147</v>
      </c>
      <c r="B4" s="38">
        <v>17.559999999999999</v>
      </c>
      <c r="C4" s="38">
        <v>22.75</v>
      </c>
      <c r="D4" s="39">
        <v>14.7</v>
      </c>
      <c r="E4" s="61" t="s">
        <v>148</v>
      </c>
      <c r="F4" s="61"/>
      <c r="G4" s="61"/>
      <c r="H4" s="61" t="s">
        <v>149</v>
      </c>
      <c r="I4" s="61"/>
      <c r="J4" s="61"/>
      <c r="K4" s="28" t="s">
        <v>115</v>
      </c>
      <c r="L4" s="28" t="s">
        <v>16</v>
      </c>
      <c r="M4" s="40" t="s">
        <v>118</v>
      </c>
      <c r="O4" s="41" t="s">
        <v>22</v>
      </c>
      <c r="P4" s="42">
        <v>1.4200000000000001E-2</v>
      </c>
      <c r="Q4" s="43">
        <v>6.3E-2</v>
      </c>
      <c r="R4" s="42">
        <v>6.7999999999999996E-3</v>
      </c>
      <c r="S4" s="44"/>
    </row>
    <row r="5" spans="1:19" ht="12.75" customHeight="1" x14ac:dyDescent="0.2">
      <c r="A5" s="45" t="s">
        <v>150</v>
      </c>
      <c r="B5" s="38">
        <v>52.03</v>
      </c>
      <c r="C5" s="38">
        <v>50.05</v>
      </c>
      <c r="D5" s="39">
        <v>55.3</v>
      </c>
      <c r="E5" s="32">
        <f>B5-B4</f>
        <v>34.47</v>
      </c>
      <c r="F5" s="32">
        <f>C5-C4</f>
        <v>27.299999999999997</v>
      </c>
      <c r="G5" s="32">
        <f>D5-D4</f>
        <v>40.599999999999994</v>
      </c>
      <c r="H5" s="39">
        <f>E5/E5</f>
        <v>1</v>
      </c>
      <c r="I5" s="39">
        <f>F5/F5</f>
        <v>1</v>
      </c>
      <c r="J5" s="39">
        <f>G5/G5</f>
        <v>1</v>
      </c>
      <c r="K5" s="46">
        <f>AVERAGE(H5:J5)</f>
        <v>1</v>
      </c>
      <c r="L5" s="47">
        <f>STDEVA(H5:J5)</f>
        <v>0</v>
      </c>
      <c r="M5" s="48">
        <f>L5/1.7</f>
        <v>0</v>
      </c>
      <c r="O5" s="41" t="s">
        <v>24</v>
      </c>
      <c r="P5" s="42" t="s">
        <v>27</v>
      </c>
      <c r="Q5" s="43" t="s">
        <v>42</v>
      </c>
      <c r="R5" s="42" t="s">
        <v>44</v>
      </c>
      <c r="S5" s="44"/>
    </row>
    <row r="6" spans="1:19" ht="12.75" customHeight="1" x14ac:dyDescent="0.2">
      <c r="A6" s="49" t="s">
        <v>151</v>
      </c>
      <c r="B6" s="38">
        <v>33.44</v>
      </c>
      <c r="C6" s="38">
        <v>27.3</v>
      </c>
      <c r="D6" s="39">
        <v>27.3</v>
      </c>
      <c r="E6" s="32">
        <f>B6-B4</f>
        <v>15.879999999999999</v>
      </c>
      <c r="F6" s="32">
        <f>C6-C4</f>
        <v>4.5500000000000007</v>
      </c>
      <c r="G6" s="32">
        <f>D6-D4</f>
        <v>12.600000000000001</v>
      </c>
      <c r="H6" s="39">
        <f>E6/E5</f>
        <v>0.46069045546852333</v>
      </c>
      <c r="I6" s="39">
        <f>F6/F5</f>
        <v>0.16666666666666671</v>
      </c>
      <c r="J6" s="39">
        <f>G6/G5</f>
        <v>0.31034482758620696</v>
      </c>
      <c r="K6" s="46">
        <f>AVERAGE(H6:J6)</f>
        <v>0.31256731657379899</v>
      </c>
      <c r="L6" s="47">
        <f>STDEVA(H6:J6)</f>
        <v>0.14702449349793617</v>
      </c>
      <c r="M6" s="48">
        <f>L6/1.7</f>
        <v>8.6484996175256568E-2</v>
      </c>
      <c r="O6" s="41" t="s">
        <v>124</v>
      </c>
      <c r="P6" s="42" t="s">
        <v>34</v>
      </c>
      <c r="Q6" s="43" t="s">
        <v>26</v>
      </c>
      <c r="R6" s="42" t="s">
        <v>34</v>
      </c>
      <c r="S6" s="44"/>
    </row>
    <row r="7" spans="1:19" ht="12.75" customHeight="1" x14ac:dyDescent="0.2">
      <c r="A7" s="49" t="s">
        <v>152</v>
      </c>
      <c r="B7" s="38">
        <v>39.04</v>
      </c>
      <c r="C7" s="38">
        <v>46.58</v>
      </c>
      <c r="D7" s="39">
        <v>42.8</v>
      </c>
      <c r="E7" s="32">
        <f>B7-B4</f>
        <v>21.48</v>
      </c>
      <c r="F7" s="32">
        <f>C7-C4</f>
        <v>23.83</v>
      </c>
      <c r="G7" s="32">
        <f>D7-D4</f>
        <v>28.099999999999998</v>
      </c>
      <c r="H7" s="39">
        <f>E7/E5</f>
        <v>0.62315056570931249</v>
      </c>
      <c r="I7" s="39">
        <f>F7/F5</f>
        <v>0.8728937728937729</v>
      </c>
      <c r="J7" s="39">
        <f>G7/G5</f>
        <v>0.69211822660098532</v>
      </c>
      <c r="K7" s="46">
        <f>AVERAGE(H7:J7)</f>
        <v>0.72938752173469024</v>
      </c>
      <c r="L7" s="47">
        <f>STDEVA(H7:J7)</f>
        <v>0.1289754536860305</v>
      </c>
      <c r="M7" s="48">
        <f>L7/1.7</f>
        <v>7.5867913932959122E-2</v>
      </c>
      <c r="O7" s="41" t="s">
        <v>35</v>
      </c>
      <c r="P7" s="42" t="s">
        <v>36</v>
      </c>
      <c r="Q7" s="43" t="s">
        <v>36</v>
      </c>
      <c r="R7" s="42" t="s">
        <v>36</v>
      </c>
      <c r="S7" s="44"/>
    </row>
    <row r="8" spans="1:19" ht="12.75" customHeight="1" x14ac:dyDescent="0.2">
      <c r="A8" s="49" t="s">
        <v>153</v>
      </c>
      <c r="B8" s="38">
        <v>38.93</v>
      </c>
      <c r="C8" s="38">
        <v>36.67</v>
      </c>
      <c r="D8" s="39">
        <v>39.299999999999997</v>
      </c>
      <c r="E8" s="32">
        <f>B8-B4</f>
        <v>21.37</v>
      </c>
      <c r="F8" s="32">
        <f>C8-C4</f>
        <v>13.920000000000002</v>
      </c>
      <c r="G8" s="32">
        <f>D8-D4</f>
        <v>24.599999999999998</v>
      </c>
      <c r="H8" s="39">
        <f>E8/E5</f>
        <v>0.61995938497243985</v>
      </c>
      <c r="I8" s="39">
        <f>F8/F5</f>
        <v>0.50989010989010997</v>
      </c>
      <c r="J8" s="39">
        <f>G8/G5</f>
        <v>0.60591133004926112</v>
      </c>
      <c r="K8" s="46">
        <f>AVERAGE(H8:J8)</f>
        <v>0.57858694163727031</v>
      </c>
      <c r="L8" s="47">
        <f>STDEVA(H8:J8)</f>
        <v>5.9906410181669242E-2</v>
      </c>
      <c r="M8" s="48">
        <f>L8/1.7</f>
        <v>3.5239064812746614E-2</v>
      </c>
      <c r="O8" s="41" t="s">
        <v>125</v>
      </c>
      <c r="P8" s="42" t="s">
        <v>154</v>
      </c>
      <c r="Q8" s="43" t="s">
        <v>155</v>
      </c>
      <c r="R8" s="42" t="s">
        <v>156</v>
      </c>
      <c r="S8" s="44"/>
    </row>
    <row r="9" spans="1:19" ht="12.75" customHeight="1" x14ac:dyDescent="0.2">
      <c r="A9" s="33"/>
      <c r="F9" s="51"/>
      <c r="G9" s="51"/>
      <c r="Q9" s="42"/>
      <c r="S9" s="44"/>
    </row>
    <row r="10" spans="1:19" ht="12.75" customHeight="1" x14ac:dyDescent="0.2"/>
    <row r="11" spans="1:19" ht="12.75" customHeight="1" x14ac:dyDescent="0.2">
      <c r="A11" s="26" t="s">
        <v>165</v>
      </c>
      <c r="B11" s="27"/>
      <c r="C11" s="27"/>
      <c r="D11" s="27"/>
      <c r="E11" s="27"/>
      <c r="F11" s="61"/>
      <c r="G11" s="62"/>
      <c r="K11" s="52"/>
      <c r="L11" s="52"/>
      <c r="M11" s="52"/>
      <c r="N11" s="52"/>
      <c r="O11" s="52"/>
      <c r="P11" s="53"/>
      <c r="Q11" s="52"/>
      <c r="R11" s="52"/>
      <c r="S11" s="52"/>
    </row>
    <row r="12" spans="1:19" ht="12.75" customHeight="1" x14ac:dyDescent="0.2">
      <c r="A12" s="33"/>
      <c r="B12" s="34" t="s">
        <v>108</v>
      </c>
      <c r="C12" s="34" t="s">
        <v>109</v>
      </c>
      <c r="D12" s="34" t="s">
        <v>110</v>
      </c>
      <c r="E12" s="34" t="s">
        <v>108</v>
      </c>
      <c r="F12" s="34" t="s">
        <v>109</v>
      </c>
      <c r="G12" s="34" t="s">
        <v>110</v>
      </c>
      <c r="H12" s="34" t="s">
        <v>108</v>
      </c>
      <c r="I12" s="34" t="s">
        <v>109</v>
      </c>
      <c r="J12" s="34" t="s">
        <v>110</v>
      </c>
      <c r="K12" s="52"/>
      <c r="L12" s="52"/>
      <c r="M12" s="52"/>
      <c r="N12" s="52"/>
      <c r="O12" s="35" t="s">
        <v>122</v>
      </c>
      <c r="P12" s="36" t="s">
        <v>144</v>
      </c>
      <c r="Q12" s="36" t="s">
        <v>145</v>
      </c>
      <c r="R12" s="36" t="s">
        <v>146</v>
      </c>
      <c r="S12" s="52"/>
    </row>
    <row r="13" spans="1:19" ht="12.75" customHeight="1" x14ac:dyDescent="0.2">
      <c r="A13" s="37" t="s">
        <v>147</v>
      </c>
      <c r="B13" s="32">
        <v>13.65</v>
      </c>
      <c r="C13" s="32">
        <v>19.11</v>
      </c>
      <c r="D13" s="32">
        <v>8.3000000000000007</v>
      </c>
      <c r="E13" s="61" t="s">
        <v>148</v>
      </c>
      <c r="F13" s="61"/>
      <c r="G13" s="61"/>
      <c r="H13" s="61" t="s">
        <v>149</v>
      </c>
      <c r="I13" s="61"/>
      <c r="J13" s="61"/>
      <c r="K13" s="28" t="s">
        <v>115</v>
      </c>
      <c r="L13" s="28" t="s">
        <v>16</v>
      </c>
      <c r="M13" s="40" t="s">
        <v>118</v>
      </c>
      <c r="N13" s="52"/>
      <c r="O13" s="41" t="s">
        <v>22</v>
      </c>
      <c r="P13" s="42">
        <v>2.2200000000000001E-2</v>
      </c>
      <c r="Q13" s="43">
        <v>0.1429</v>
      </c>
      <c r="R13" s="43">
        <v>0.57679999999999998</v>
      </c>
      <c r="S13" s="52"/>
    </row>
    <row r="14" spans="1:19" ht="12.75" customHeight="1" x14ac:dyDescent="0.2">
      <c r="A14" s="45" t="s">
        <v>150</v>
      </c>
      <c r="B14" s="32">
        <v>35.04</v>
      </c>
      <c r="C14" s="32">
        <v>29.12</v>
      </c>
      <c r="D14" s="32">
        <v>61</v>
      </c>
      <c r="E14" s="32">
        <f>B14-B13</f>
        <v>21.39</v>
      </c>
      <c r="F14" s="32">
        <f>C14-C13</f>
        <v>10.010000000000002</v>
      </c>
      <c r="G14" s="32">
        <f>D14-D13</f>
        <v>52.7</v>
      </c>
      <c r="H14" s="39">
        <f>E14/E14</f>
        <v>1</v>
      </c>
      <c r="I14" s="39">
        <f>F14/F14</f>
        <v>1</v>
      </c>
      <c r="J14" s="39">
        <f>G14/G14</f>
        <v>1</v>
      </c>
      <c r="K14" s="46">
        <f>AVERAGE(H14:J14)</f>
        <v>1</v>
      </c>
      <c r="L14" s="47">
        <f>STDEVA(H14:J14)</f>
        <v>0</v>
      </c>
      <c r="M14" s="48">
        <f>L14/1.7</f>
        <v>0</v>
      </c>
      <c r="N14" s="52"/>
      <c r="O14" s="41" t="s">
        <v>24</v>
      </c>
      <c r="P14" s="42" t="s">
        <v>27</v>
      </c>
      <c r="Q14" s="43" t="s">
        <v>42</v>
      </c>
      <c r="R14" s="43" t="s">
        <v>42</v>
      </c>
      <c r="S14" s="52"/>
    </row>
    <row r="15" spans="1:19" ht="12.75" customHeight="1" x14ac:dyDescent="0.2">
      <c r="A15" s="49" t="s">
        <v>151</v>
      </c>
      <c r="B15" s="32">
        <v>23.46</v>
      </c>
      <c r="C15" s="32">
        <v>24.21</v>
      </c>
      <c r="D15" s="32">
        <v>19.600000000000001</v>
      </c>
      <c r="E15" s="32">
        <f>B15-B13</f>
        <v>9.81</v>
      </c>
      <c r="F15" s="32">
        <f>C15-C13</f>
        <v>5.1000000000000014</v>
      </c>
      <c r="G15" s="32">
        <f>D15-D13</f>
        <v>11.3</v>
      </c>
      <c r="H15" s="39">
        <f>E15/E14</f>
        <v>0.45862552594670408</v>
      </c>
      <c r="I15" s="39">
        <f>F15/F14</f>
        <v>0.50949050949050956</v>
      </c>
      <c r="J15" s="39">
        <f>G15/G14</f>
        <v>0.2144212523719165</v>
      </c>
      <c r="K15" s="46">
        <f>AVERAGE(H15:J15)</f>
        <v>0.39417909593637668</v>
      </c>
      <c r="L15" s="47">
        <f>STDEVA(H15:J15)</f>
        <v>0.15773862361494301</v>
      </c>
      <c r="M15" s="48">
        <f>L15/1.7</f>
        <v>9.2787425655848826E-2</v>
      </c>
      <c r="N15" s="52"/>
      <c r="O15" s="41" t="s">
        <v>124</v>
      </c>
      <c r="P15" s="42" t="s">
        <v>34</v>
      </c>
      <c r="Q15" s="43" t="s">
        <v>26</v>
      </c>
      <c r="R15" s="43" t="s">
        <v>26</v>
      </c>
      <c r="S15" s="52"/>
    </row>
    <row r="16" spans="1:19" ht="12.75" customHeight="1" x14ac:dyDescent="0.2">
      <c r="A16" s="49" t="s">
        <v>152</v>
      </c>
      <c r="B16" s="32">
        <v>31.92</v>
      </c>
      <c r="C16" s="32">
        <v>26.39</v>
      </c>
      <c r="D16" s="32">
        <v>25.7</v>
      </c>
      <c r="E16" s="32">
        <f>B16-B13</f>
        <v>18.270000000000003</v>
      </c>
      <c r="F16" s="32">
        <f>C16-C13</f>
        <v>7.2800000000000011</v>
      </c>
      <c r="G16" s="32">
        <f>D16-D13</f>
        <v>17.399999999999999</v>
      </c>
      <c r="H16" s="39">
        <f>E16/E14</f>
        <v>0.85413744740532971</v>
      </c>
      <c r="I16" s="39">
        <f>F16/F14</f>
        <v>0.72727272727272729</v>
      </c>
      <c r="J16" s="39">
        <f>G16/G14</f>
        <v>0.33017077798861477</v>
      </c>
      <c r="K16" s="46">
        <f>AVERAGE(H16:J16)</f>
        <v>0.63719365088889057</v>
      </c>
      <c r="L16" s="47">
        <f>STDEVA(H16:J16)</f>
        <v>0.27335132644005067</v>
      </c>
      <c r="M16" s="48">
        <f>L16/1.7</f>
        <v>0.16079489790591217</v>
      </c>
      <c r="N16" s="52"/>
      <c r="O16" s="41" t="s">
        <v>35</v>
      </c>
      <c r="P16" s="42" t="s">
        <v>36</v>
      </c>
      <c r="Q16" s="43" t="s">
        <v>36</v>
      </c>
      <c r="R16" s="43" t="s">
        <v>36</v>
      </c>
      <c r="S16" s="52"/>
    </row>
    <row r="17" spans="1:19" ht="12.75" customHeight="1" x14ac:dyDescent="0.2">
      <c r="A17" s="49" t="s">
        <v>153</v>
      </c>
      <c r="B17" s="32">
        <v>34.61</v>
      </c>
      <c r="C17" s="32">
        <v>30.94</v>
      </c>
      <c r="D17" s="32">
        <v>29.1</v>
      </c>
      <c r="E17" s="32">
        <f>B17-B13</f>
        <v>20.96</v>
      </c>
      <c r="F17" s="32">
        <f>C17-C13</f>
        <v>11.830000000000002</v>
      </c>
      <c r="G17" s="32">
        <f>D17-D13</f>
        <v>20.8</v>
      </c>
      <c r="H17" s="39">
        <f>E17/E14</f>
        <v>0.97989714820009355</v>
      </c>
      <c r="I17" s="39">
        <f>F17/F14</f>
        <v>1.1818181818181819</v>
      </c>
      <c r="J17" s="39">
        <f>G17/G14</f>
        <v>0.39468690702087283</v>
      </c>
      <c r="K17" s="46">
        <f>AVERAGE(H17:J17)</f>
        <v>0.85213407901304938</v>
      </c>
      <c r="L17" s="47">
        <f>STDEVA(H17:J17)</f>
        <v>0.40882326539359187</v>
      </c>
      <c r="M17" s="48">
        <f>L17/1.7</f>
        <v>0.2404842737609364</v>
      </c>
      <c r="N17" s="52"/>
      <c r="O17" s="41" t="s">
        <v>125</v>
      </c>
      <c r="P17" s="42" t="s">
        <v>157</v>
      </c>
      <c r="Q17" s="43" t="s">
        <v>158</v>
      </c>
      <c r="R17" s="43" t="s">
        <v>159</v>
      </c>
      <c r="S17" s="52"/>
    </row>
    <row r="18" spans="1:19" ht="12.75" customHeight="1" x14ac:dyDescent="0.2">
      <c r="A18" s="33"/>
      <c r="B18" s="32"/>
      <c r="C18" s="32"/>
      <c r="D18" s="29"/>
      <c r="F18" s="54"/>
      <c r="G18" s="54"/>
      <c r="H18" s="52"/>
      <c r="I18" s="52"/>
      <c r="J18" s="52"/>
      <c r="K18" s="52"/>
      <c r="L18" s="52"/>
      <c r="M18" s="52"/>
      <c r="N18" s="52"/>
      <c r="O18" s="52"/>
      <c r="P18" s="53"/>
      <c r="Q18" s="52"/>
      <c r="R18" s="52"/>
      <c r="S18" s="52"/>
    </row>
    <row r="19" spans="1:19" ht="12.75" customHeight="1" x14ac:dyDescent="0.2">
      <c r="B19" s="29"/>
      <c r="C19" s="29"/>
      <c r="D19" s="29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3"/>
      <c r="Q19" s="52"/>
      <c r="R19" s="52"/>
      <c r="S19" s="52"/>
    </row>
    <row r="20" spans="1:19" ht="12.75" customHeight="1" x14ac:dyDescent="0.2"/>
    <row r="21" spans="1:19" ht="12.75" customHeight="1" x14ac:dyDescent="0.2"/>
    <row r="22" spans="1:19" ht="12.75" customHeight="1" x14ac:dyDescent="0.2"/>
    <row r="23" spans="1:19" ht="12.75" customHeight="1" x14ac:dyDescent="0.2"/>
    <row r="24" spans="1:19" ht="12.75" customHeight="1" x14ac:dyDescent="0.2"/>
    <row r="25" spans="1:19" ht="12.75" customHeight="1" x14ac:dyDescent="0.2"/>
    <row r="26" spans="1:19" ht="12.75" customHeight="1" x14ac:dyDescent="0.2"/>
    <row r="27" spans="1:19" ht="12.75" customHeight="1" x14ac:dyDescent="0.2"/>
    <row r="28" spans="1:19" ht="12.75" customHeight="1" x14ac:dyDescent="0.2"/>
    <row r="29" spans="1:19" ht="12.75" customHeight="1" x14ac:dyDescent="0.2"/>
    <row r="30" spans="1:19" ht="12.75" customHeight="1" x14ac:dyDescent="0.2"/>
    <row r="31" spans="1:19" ht="12.75" customHeight="1" x14ac:dyDescent="0.2"/>
    <row r="32" spans="1:1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</sheetData>
  <mergeCells count="6">
    <mergeCell ref="F2:G2"/>
    <mergeCell ref="E4:G4"/>
    <mergeCell ref="H4:J4"/>
    <mergeCell ref="F11:G11"/>
    <mergeCell ref="E13:G13"/>
    <mergeCell ref="H13:J1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D8A01-5AB5-4308-B957-C9FB87B573C7}">
  <dimension ref="A1:AF44"/>
  <sheetViews>
    <sheetView workbookViewId="0">
      <selection activeCell="AI12" sqref="AI12"/>
    </sheetView>
  </sheetViews>
  <sheetFormatPr defaultRowHeight="15" x14ac:dyDescent="0.25"/>
  <cols>
    <col min="1" max="1" width="12.42578125" customWidth="1"/>
    <col min="8" max="8" width="14.42578125" customWidth="1"/>
    <col min="26" max="26" width="12.140625" customWidth="1"/>
  </cols>
  <sheetData>
    <row r="1" spans="1:32" x14ac:dyDescent="0.25">
      <c r="A1" s="4" t="s">
        <v>259</v>
      </c>
      <c r="B1" s="4"/>
      <c r="C1" s="4"/>
      <c r="D1" s="4"/>
      <c r="E1" s="4"/>
      <c r="F1" s="4"/>
      <c r="G1" s="4"/>
      <c r="H1" s="4"/>
      <c r="J1" s="4" t="s">
        <v>260</v>
      </c>
      <c r="K1" s="4"/>
      <c r="L1" s="4"/>
      <c r="M1" s="4"/>
      <c r="N1" s="4"/>
      <c r="O1" s="4"/>
      <c r="P1" s="4"/>
      <c r="R1" s="4" t="s">
        <v>261</v>
      </c>
      <c r="S1" s="4"/>
      <c r="T1" s="4"/>
      <c r="U1" s="4"/>
      <c r="V1" s="4"/>
      <c r="W1" s="4"/>
      <c r="X1" s="4"/>
      <c r="Z1" s="4" t="s">
        <v>262</v>
      </c>
      <c r="AA1" s="4"/>
      <c r="AB1" s="4"/>
      <c r="AC1" s="4"/>
      <c r="AD1" s="4"/>
      <c r="AE1" s="4"/>
      <c r="AF1" s="4"/>
    </row>
    <row r="2" spans="1:32" x14ac:dyDescent="0.25">
      <c r="A2" t="s">
        <v>103</v>
      </c>
      <c r="B2" t="s">
        <v>104</v>
      </c>
      <c r="C2" t="s">
        <v>105</v>
      </c>
      <c r="D2" t="s">
        <v>106</v>
      </c>
      <c r="G2" t="s">
        <v>103</v>
      </c>
      <c r="H2" t="s">
        <v>102</v>
      </c>
      <c r="J2" t="s">
        <v>103</v>
      </c>
      <c r="K2" t="s">
        <v>104</v>
      </c>
      <c r="L2" t="s">
        <v>105</v>
      </c>
      <c r="M2" t="s">
        <v>106</v>
      </c>
      <c r="O2" t="s">
        <v>103</v>
      </c>
      <c r="P2" t="s">
        <v>102</v>
      </c>
      <c r="R2" t="s">
        <v>103</v>
      </c>
      <c r="S2" t="s">
        <v>104</v>
      </c>
      <c r="T2" t="s">
        <v>105</v>
      </c>
      <c r="U2" t="s">
        <v>106</v>
      </c>
      <c r="W2" t="s">
        <v>203</v>
      </c>
      <c r="X2" t="s">
        <v>102</v>
      </c>
      <c r="Z2" t="s">
        <v>103</v>
      </c>
      <c r="AA2" t="s">
        <v>104</v>
      </c>
      <c r="AB2" t="s">
        <v>105</v>
      </c>
      <c r="AC2" t="s">
        <v>106</v>
      </c>
      <c r="AE2" t="s">
        <v>204</v>
      </c>
      <c r="AF2" t="s">
        <v>102</v>
      </c>
    </row>
    <row r="3" spans="1:32" x14ac:dyDescent="0.25">
      <c r="A3">
        <v>4.12</v>
      </c>
      <c r="B3">
        <v>6.04</v>
      </c>
      <c r="C3">
        <v>3.51</v>
      </c>
      <c r="D3">
        <v>5.81</v>
      </c>
      <c r="G3">
        <v>2.4500000000000002</v>
      </c>
      <c r="H3">
        <v>2.89</v>
      </c>
      <c r="J3">
        <v>3.39</v>
      </c>
      <c r="K3">
        <v>3.08</v>
      </c>
      <c r="L3">
        <v>3.84</v>
      </c>
      <c r="M3">
        <v>2.37</v>
      </c>
      <c r="O3">
        <v>0.99</v>
      </c>
      <c r="P3">
        <v>1.58</v>
      </c>
      <c r="R3">
        <v>12.01</v>
      </c>
      <c r="S3">
        <v>14.26</v>
      </c>
      <c r="T3">
        <v>12.36</v>
      </c>
      <c r="U3">
        <v>8.57</v>
      </c>
      <c r="W3">
        <v>2.76</v>
      </c>
      <c r="X3">
        <v>4.6399999999999997</v>
      </c>
      <c r="Z3">
        <v>2.0099999999999998</v>
      </c>
      <c r="AA3">
        <v>1.42</v>
      </c>
      <c r="AB3">
        <v>2.2400000000000002</v>
      </c>
      <c r="AC3">
        <v>1.41</v>
      </c>
      <c r="AE3">
        <v>1.17</v>
      </c>
      <c r="AF3">
        <v>2.02</v>
      </c>
    </row>
    <row r="4" spans="1:32" x14ac:dyDescent="0.25">
      <c r="A4">
        <v>4.79</v>
      </c>
      <c r="B4">
        <v>7.03</v>
      </c>
      <c r="C4">
        <v>3.4</v>
      </c>
      <c r="D4">
        <v>7.57</v>
      </c>
      <c r="G4">
        <v>2.21</v>
      </c>
      <c r="H4">
        <v>4.9800000000000004</v>
      </c>
      <c r="J4">
        <v>3.79</v>
      </c>
      <c r="K4">
        <v>3.91</v>
      </c>
      <c r="L4">
        <v>3.87</v>
      </c>
      <c r="M4">
        <v>4.4400000000000004</v>
      </c>
      <c r="O4">
        <v>1.93</v>
      </c>
      <c r="P4">
        <v>1.38</v>
      </c>
      <c r="R4">
        <v>10.33</v>
      </c>
      <c r="S4">
        <v>13.75</v>
      </c>
      <c r="T4">
        <v>17.73</v>
      </c>
      <c r="U4">
        <v>14.14</v>
      </c>
      <c r="W4">
        <v>2.09</v>
      </c>
      <c r="X4">
        <v>3.31</v>
      </c>
      <c r="Z4">
        <v>1.19</v>
      </c>
      <c r="AA4">
        <v>1.61</v>
      </c>
      <c r="AB4">
        <v>1.71</v>
      </c>
      <c r="AC4">
        <v>3.09</v>
      </c>
      <c r="AE4">
        <v>1.06</v>
      </c>
      <c r="AF4">
        <v>1.27</v>
      </c>
    </row>
    <row r="5" spans="1:32" x14ac:dyDescent="0.25">
      <c r="A5">
        <v>8.64</v>
      </c>
      <c r="B5">
        <v>7.38</v>
      </c>
      <c r="C5">
        <v>5.83</v>
      </c>
      <c r="D5">
        <v>7.84</v>
      </c>
      <c r="G5">
        <v>3.25</v>
      </c>
      <c r="H5">
        <v>6.39</v>
      </c>
      <c r="J5">
        <v>2.86</v>
      </c>
      <c r="K5">
        <v>3.79</v>
      </c>
      <c r="L5">
        <v>3.91</v>
      </c>
      <c r="M5">
        <v>3.5</v>
      </c>
      <c r="O5">
        <v>1.02</v>
      </c>
      <c r="P5">
        <v>1.91</v>
      </c>
      <c r="R5">
        <v>10.130000000000001</v>
      </c>
      <c r="S5">
        <v>13.91</v>
      </c>
      <c r="T5">
        <v>17.27</v>
      </c>
      <c r="U5">
        <v>7.89</v>
      </c>
      <c r="W5">
        <v>1.63</v>
      </c>
      <c r="X5">
        <v>3.26</v>
      </c>
      <c r="Z5">
        <v>1.41</v>
      </c>
      <c r="AA5">
        <v>2.0299999999999998</v>
      </c>
      <c r="AB5">
        <v>2.0299999999999998</v>
      </c>
      <c r="AC5">
        <v>2.57</v>
      </c>
      <c r="AE5">
        <v>1.36</v>
      </c>
      <c r="AF5">
        <v>1.97</v>
      </c>
    </row>
    <row r="6" spans="1:32" x14ac:dyDescent="0.25">
      <c r="A6">
        <v>6.35</v>
      </c>
      <c r="B6">
        <v>8.82</v>
      </c>
      <c r="C6">
        <v>2.69</v>
      </c>
      <c r="D6">
        <v>7.6</v>
      </c>
      <c r="G6">
        <v>1.58</v>
      </c>
      <c r="H6">
        <v>1.86</v>
      </c>
      <c r="J6">
        <v>3.93</v>
      </c>
      <c r="K6">
        <v>2.56</v>
      </c>
      <c r="L6">
        <v>2.37</v>
      </c>
      <c r="M6">
        <v>3.32</v>
      </c>
      <c r="O6">
        <v>1.0900000000000001</v>
      </c>
      <c r="P6">
        <v>1.88</v>
      </c>
      <c r="R6">
        <v>15.26</v>
      </c>
      <c r="S6">
        <v>12.65</v>
      </c>
      <c r="T6">
        <v>18.690000000000001</v>
      </c>
      <c r="U6">
        <v>12.49</v>
      </c>
      <c r="W6">
        <v>2.8</v>
      </c>
      <c r="X6">
        <v>3.15</v>
      </c>
      <c r="Z6">
        <v>1.25</v>
      </c>
      <c r="AA6">
        <v>1.64</v>
      </c>
      <c r="AB6">
        <v>1.42</v>
      </c>
      <c r="AC6">
        <v>3.03</v>
      </c>
      <c r="AE6">
        <v>0.95</v>
      </c>
      <c r="AF6">
        <v>1.96</v>
      </c>
    </row>
    <row r="7" spans="1:32" x14ac:dyDescent="0.25">
      <c r="A7">
        <v>6.67</v>
      </c>
      <c r="B7">
        <v>5.68</v>
      </c>
      <c r="C7">
        <v>9.43</v>
      </c>
      <c r="D7">
        <v>7.56</v>
      </c>
      <c r="G7">
        <v>2.4500000000000002</v>
      </c>
      <c r="H7">
        <v>1.41</v>
      </c>
      <c r="J7">
        <v>2.73</v>
      </c>
      <c r="K7">
        <v>2.4500000000000002</v>
      </c>
      <c r="L7">
        <v>3.23</v>
      </c>
      <c r="M7">
        <v>2.96</v>
      </c>
      <c r="O7">
        <v>1.17</v>
      </c>
      <c r="P7">
        <v>1.85</v>
      </c>
      <c r="R7">
        <v>10.09</v>
      </c>
      <c r="S7">
        <v>10.86</v>
      </c>
      <c r="T7">
        <v>11.12</v>
      </c>
      <c r="U7">
        <v>10.4</v>
      </c>
      <c r="W7">
        <v>2.5099999999999998</v>
      </c>
      <c r="X7">
        <v>2.78</v>
      </c>
      <c r="Z7">
        <v>2.38</v>
      </c>
      <c r="AA7">
        <v>1.78</v>
      </c>
      <c r="AB7">
        <v>1.38</v>
      </c>
      <c r="AC7">
        <v>1.1599999999999999</v>
      </c>
      <c r="AE7">
        <v>1.75</v>
      </c>
      <c r="AF7">
        <v>1.62</v>
      </c>
    </row>
    <row r="8" spans="1:32" x14ac:dyDescent="0.25">
      <c r="A8">
        <v>5.68</v>
      </c>
      <c r="B8">
        <v>5.21</v>
      </c>
      <c r="C8">
        <v>6.43</v>
      </c>
      <c r="D8">
        <v>7.11</v>
      </c>
      <c r="G8">
        <v>3.65</v>
      </c>
      <c r="H8">
        <v>6.93</v>
      </c>
      <c r="J8">
        <v>2.79</v>
      </c>
      <c r="K8">
        <v>2.37</v>
      </c>
      <c r="L8">
        <v>3.44</v>
      </c>
      <c r="M8">
        <v>3.47</v>
      </c>
      <c r="O8">
        <v>1.1100000000000001</v>
      </c>
      <c r="P8">
        <v>1.47</v>
      </c>
      <c r="R8">
        <v>12.65</v>
      </c>
      <c r="S8">
        <v>11.45</v>
      </c>
      <c r="T8">
        <v>20.47</v>
      </c>
      <c r="U8">
        <v>17.100000000000001</v>
      </c>
      <c r="W8">
        <v>1.51</v>
      </c>
      <c r="X8">
        <v>2.5099999999999998</v>
      </c>
      <c r="Z8">
        <v>1.5</v>
      </c>
      <c r="AA8">
        <v>1.93</v>
      </c>
      <c r="AB8">
        <v>2.17</v>
      </c>
      <c r="AC8">
        <v>1.87</v>
      </c>
      <c r="AE8">
        <v>1.44</v>
      </c>
      <c r="AF8">
        <v>1.26</v>
      </c>
    </row>
    <row r="9" spans="1:32" x14ac:dyDescent="0.25">
      <c r="A9">
        <v>7.41</v>
      </c>
      <c r="B9">
        <v>3.16</v>
      </c>
      <c r="C9">
        <v>9.07</v>
      </c>
      <c r="D9">
        <v>7.94</v>
      </c>
      <c r="G9">
        <v>2.63</v>
      </c>
      <c r="H9">
        <v>2.11</v>
      </c>
      <c r="J9">
        <v>2.2400000000000002</v>
      </c>
      <c r="K9">
        <v>4.26</v>
      </c>
      <c r="L9">
        <v>2.63</v>
      </c>
      <c r="M9">
        <v>3.31</v>
      </c>
      <c r="O9">
        <v>0.96</v>
      </c>
      <c r="P9">
        <v>1.59</v>
      </c>
      <c r="R9">
        <v>12.09</v>
      </c>
      <c r="S9">
        <v>10.74</v>
      </c>
      <c r="T9">
        <v>13</v>
      </c>
      <c r="U9">
        <v>18.11</v>
      </c>
      <c r="W9">
        <v>1.84</v>
      </c>
      <c r="X9">
        <v>3</v>
      </c>
      <c r="Z9">
        <v>1.42</v>
      </c>
      <c r="AA9">
        <v>1.88</v>
      </c>
      <c r="AB9">
        <v>2.27</v>
      </c>
      <c r="AC9">
        <v>1.01</v>
      </c>
      <c r="AE9">
        <v>1.03</v>
      </c>
      <c r="AF9">
        <v>1.55</v>
      </c>
    </row>
    <row r="11" spans="1:32" x14ac:dyDescent="0.25">
      <c r="A11">
        <f>AVERAGE(A3:A9)</f>
        <v>6.2371428571428567</v>
      </c>
      <c r="B11">
        <f>AVERAGE(B3:B9)</f>
        <v>6.1885714285714295</v>
      </c>
      <c r="C11">
        <f>AVERAGE(C3:C9)</f>
        <v>5.765714285714286</v>
      </c>
      <c r="D11">
        <f>AVERAGE(D3:D9)</f>
        <v>7.347142857142857</v>
      </c>
      <c r="G11">
        <f>AVERAGE(G3:G9)</f>
        <v>2.6028571428571432</v>
      </c>
      <c r="H11">
        <f>AVERAGE(H3:H9)</f>
        <v>3.7957142857142858</v>
      </c>
      <c r="J11">
        <f>AVERAGE(J3:J9)</f>
        <v>3.1042857142857136</v>
      </c>
      <c r="K11">
        <f>AVERAGE(K3:K9)</f>
        <v>3.2028571428571433</v>
      </c>
      <c r="L11">
        <f>AVERAGE(L3:L9)</f>
        <v>3.3271428571428574</v>
      </c>
      <c r="M11">
        <f>AVERAGE(M3:M9)</f>
        <v>3.3385714285714281</v>
      </c>
      <c r="O11">
        <f>AVERAGE(O3:O10)</f>
        <v>1.1814285714285713</v>
      </c>
      <c r="R11">
        <f>AVERAGE(R3:R9)</f>
        <v>11.794285714285715</v>
      </c>
      <c r="W11">
        <f>AVERAGE(W3:W9)</f>
        <v>2.1628571428571428</v>
      </c>
      <c r="Z11">
        <f>AVERAGE(Z3:Z9)</f>
        <v>1.5942857142857141</v>
      </c>
      <c r="AA11">
        <f t="shared" ref="AA11:AC11" si="0">AVERAGE(AA3:AA9)</f>
        <v>1.7557142857142856</v>
      </c>
      <c r="AB11">
        <f t="shared" si="0"/>
        <v>1.8885714285714286</v>
      </c>
      <c r="AC11">
        <f t="shared" si="0"/>
        <v>2.02</v>
      </c>
      <c r="AE11">
        <f>AVERAGE(AE3:AE9)</f>
        <v>1.2514285714285713</v>
      </c>
    </row>
    <row r="13" spans="1:32" x14ac:dyDescent="0.25">
      <c r="M13" t="s">
        <v>205</v>
      </c>
    </row>
    <row r="14" spans="1:32" x14ac:dyDescent="0.25">
      <c r="A14">
        <f t="shared" ref="A14:D20" si="1">A3/$A$11</f>
        <v>0.66055886394869456</v>
      </c>
      <c r="B14">
        <f t="shared" si="1"/>
        <v>0.96839212093449389</v>
      </c>
      <c r="C14">
        <f t="shared" si="1"/>
        <v>0.5627576729271645</v>
      </c>
      <c r="D14">
        <f t="shared" si="1"/>
        <v>0.93151626202473659</v>
      </c>
      <c r="E14">
        <v>1.1103183315038418</v>
      </c>
      <c r="G14">
        <f t="shared" ref="G14:H20" si="2">G3/$G$11</f>
        <v>0.94127332601536762</v>
      </c>
      <c r="H14">
        <f t="shared" si="2"/>
        <v>1.1103183315038418</v>
      </c>
      <c r="J14">
        <f t="shared" ref="J14:M20" si="3">J3/$J$11</f>
        <v>1.0920386562356192</v>
      </c>
      <c r="K14">
        <f t="shared" si="3"/>
        <v>0.99217671421997267</v>
      </c>
      <c r="L14">
        <f t="shared" si="3"/>
        <v>1.2369995398067191</v>
      </c>
      <c r="M14">
        <f t="shared" si="3"/>
        <v>0.76346065347445946</v>
      </c>
      <c r="O14">
        <f>O3/$O$11</f>
        <v>0.83796856106408713</v>
      </c>
      <c r="P14">
        <f>P3/$O$11</f>
        <v>1.3373639661426846</v>
      </c>
      <c r="R14">
        <f>R3/$R$11</f>
        <v>1.0182897286821704</v>
      </c>
      <c r="S14">
        <f t="shared" ref="S14:U14" si="4">S3/$R$11</f>
        <v>1.2090600775193796</v>
      </c>
      <c r="T14">
        <f t="shared" si="4"/>
        <v>1.0479651162790695</v>
      </c>
      <c r="U14">
        <f t="shared" si="4"/>
        <v>0.72662306201550386</v>
      </c>
      <c r="W14">
        <f>W3/$W$11</f>
        <v>1.2760898282694848</v>
      </c>
      <c r="X14">
        <f>X3/$W$11</f>
        <v>2.1453104359313078</v>
      </c>
      <c r="Z14">
        <f>Z3/$Z$11</f>
        <v>1.260752688172043</v>
      </c>
      <c r="AA14">
        <f t="shared" ref="AA14:AC20" si="5">AA3/$Z$11</f>
        <v>0.89068100358422941</v>
      </c>
      <c r="AB14">
        <f t="shared" si="5"/>
        <v>1.4050179211469538</v>
      </c>
      <c r="AC14">
        <f>AC3/$Z$11</f>
        <v>0.88440860215053774</v>
      </c>
      <c r="AE14">
        <f>AE3/$AE$11</f>
        <v>0.93493150684931503</v>
      </c>
      <c r="AF14">
        <f>AF3/$AE$11</f>
        <v>1.6141552511415527</v>
      </c>
    </row>
    <row r="15" spans="1:32" x14ac:dyDescent="0.25">
      <c r="A15">
        <f t="shared" si="1"/>
        <v>0.76797984425103072</v>
      </c>
      <c r="B15">
        <f t="shared" si="1"/>
        <v>1.1271186440677967</v>
      </c>
      <c r="C15">
        <f t="shared" si="1"/>
        <v>0.5451213925790197</v>
      </c>
      <c r="D15">
        <f t="shared" si="1"/>
        <v>1.2136967475950529</v>
      </c>
      <c r="E15">
        <v>1.9132821075740942</v>
      </c>
      <c r="G15">
        <f t="shared" si="2"/>
        <v>0.84906695938529075</v>
      </c>
      <c r="H15">
        <f t="shared" si="2"/>
        <v>1.9132821075740942</v>
      </c>
      <c r="J15">
        <f t="shared" si="3"/>
        <v>1.2208927749654859</v>
      </c>
      <c r="K15">
        <f t="shared" si="3"/>
        <v>1.2595490105844458</v>
      </c>
      <c r="L15">
        <f t="shared" si="3"/>
        <v>1.2466635987114592</v>
      </c>
      <c r="M15">
        <f t="shared" si="3"/>
        <v>1.4302807179015191</v>
      </c>
      <c r="O15">
        <f t="shared" ref="O15:P20" si="6">O4/$O$11</f>
        <v>1.633615477629988</v>
      </c>
      <c r="P15">
        <f t="shared" si="6"/>
        <v>1.1680773881499396</v>
      </c>
      <c r="R15">
        <f t="shared" ref="R15:U21" si="7">R4/$R$11</f>
        <v>0.87584786821705418</v>
      </c>
      <c r="S15">
        <f t="shared" si="7"/>
        <v>1.1658187984496122</v>
      </c>
      <c r="T15">
        <f t="shared" si="7"/>
        <v>1.5032703488372092</v>
      </c>
      <c r="U15">
        <f t="shared" si="7"/>
        <v>1.1988856589147285</v>
      </c>
      <c r="W15">
        <f t="shared" ref="W15:X20" si="8">W4/$W$11</f>
        <v>0.96631439894319682</v>
      </c>
      <c r="X15">
        <f t="shared" si="8"/>
        <v>1.5303830911492735</v>
      </c>
      <c r="Z15">
        <f t="shared" ref="Z15:Z20" si="9">Z4/$Z$11</f>
        <v>0.74641577060931907</v>
      </c>
      <c r="AA15">
        <f t="shared" si="5"/>
        <v>1.009856630824373</v>
      </c>
      <c r="AB15">
        <f t="shared" si="5"/>
        <v>1.0725806451612905</v>
      </c>
      <c r="AC15">
        <f t="shared" si="5"/>
        <v>1.9381720430107527</v>
      </c>
      <c r="AE15">
        <f t="shared" ref="AE15:AF20" si="10">AE4/$AE$11</f>
        <v>0.84703196347031973</v>
      </c>
      <c r="AF15">
        <f t="shared" si="10"/>
        <v>1.0148401826484019</v>
      </c>
    </row>
    <row r="16" spans="1:32" x14ac:dyDescent="0.25">
      <c r="A16">
        <f t="shared" si="1"/>
        <v>1.3852496564360972</v>
      </c>
      <c r="B16">
        <f t="shared" si="1"/>
        <v>1.1832340815391664</v>
      </c>
      <c r="C16">
        <f t="shared" si="1"/>
        <v>0.93472285845167213</v>
      </c>
      <c r="D16">
        <f t="shared" si="1"/>
        <v>1.2569857993586808</v>
      </c>
      <c r="E16">
        <v>2.4549945115257952</v>
      </c>
      <c r="G16">
        <f t="shared" si="2"/>
        <v>1.2486278814489571</v>
      </c>
      <c r="H16">
        <f t="shared" si="2"/>
        <v>2.4549945115257952</v>
      </c>
      <c r="J16">
        <f t="shared" si="3"/>
        <v>0.92130694891854592</v>
      </c>
      <c r="K16">
        <f t="shared" si="3"/>
        <v>1.2208927749654859</v>
      </c>
      <c r="L16">
        <f t="shared" si="3"/>
        <v>1.2595490105844458</v>
      </c>
      <c r="M16">
        <f t="shared" si="3"/>
        <v>1.1274735388863324</v>
      </c>
      <c r="O16">
        <f t="shared" si="6"/>
        <v>0.86336154776299889</v>
      </c>
      <c r="P16">
        <f t="shared" si="6"/>
        <v>1.6166868198307136</v>
      </c>
      <c r="R16">
        <f t="shared" si="7"/>
        <v>0.85889050387596899</v>
      </c>
      <c r="S16">
        <f t="shared" si="7"/>
        <v>1.1793846899224805</v>
      </c>
      <c r="T16">
        <f t="shared" si="7"/>
        <v>1.4642684108527131</v>
      </c>
      <c r="U16">
        <f t="shared" si="7"/>
        <v>0.66896802325581384</v>
      </c>
      <c r="W16">
        <f t="shared" si="8"/>
        <v>0.75363276089828268</v>
      </c>
      <c r="X16">
        <f t="shared" si="8"/>
        <v>1.5072655217965654</v>
      </c>
      <c r="Z16">
        <f t="shared" si="9"/>
        <v>0.88440860215053774</v>
      </c>
      <c r="AA16">
        <f t="shared" si="5"/>
        <v>1.2732974910394266</v>
      </c>
      <c r="AB16">
        <f t="shared" si="5"/>
        <v>1.2732974910394266</v>
      </c>
      <c r="AC16">
        <f>AC5/$Z$11</f>
        <v>1.6120071684587816</v>
      </c>
      <c r="AE16">
        <f t="shared" si="10"/>
        <v>1.08675799086758</v>
      </c>
      <c r="AF16">
        <f t="shared" si="10"/>
        <v>1.5742009132420092</v>
      </c>
    </row>
    <row r="17" spans="1:32" x14ac:dyDescent="0.25">
      <c r="A17">
        <f t="shared" si="1"/>
        <v>1.0180943655519927</v>
      </c>
      <c r="B17">
        <f t="shared" si="1"/>
        <v>1.4141090242785159</v>
      </c>
      <c r="C17">
        <f t="shared" si="1"/>
        <v>0.43128721942281267</v>
      </c>
      <c r="D17">
        <f t="shared" si="1"/>
        <v>1.2185066422354558</v>
      </c>
      <c r="E17">
        <v>0.71459934138309544</v>
      </c>
      <c r="G17">
        <f t="shared" si="2"/>
        <v>0.60702524698133908</v>
      </c>
      <c r="H17">
        <f t="shared" si="2"/>
        <v>0.71459934138309544</v>
      </c>
      <c r="J17">
        <f t="shared" si="3"/>
        <v>1.2659917165209391</v>
      </c>
      <c r="K17">
        <f t="shared" si="3"/>
        <v>0.82466635987114612</v>
      </c>
      <c r="L17">
        <f t="shared" si="3"/>
        <v>0.76346065347445946</v>
      </c>
      <c r="M17">
        <f t="shared" si="3"/>
        <v>1.0694891854578925</v>
      </c>
      <c r="O17">
        <f t="shared" si="6"/>
        <v>0.92261185006045965</v>
      </c>
      <c r="P17">
        <f t="shared" si="6"/>
        <v>1.5912938331318018</v>
      </c>
      <c r="R17">
        <f t="shared" si="7"/>
        <v>1.293846899224806</v>
      </c>
      <c r="S17">
        <f t="shared" si="7"/>
        <v>1.0725532945736433</v>
      </c>
      <c r="T17">
        <f t="shared" si="7"/>
        <v>1.5846656976744187</v>
      </c>
      <c r="U17">
        <f t="shared" si="7"/>
        <v>1.0589874031007751</v>
      </c>
      <c r="W17">
        <f t="shared" si="8"/>
        <v>1.2945838837516512</v>
      </c>
      <c r="X17">
        <f t="shared" si="8"/>
        <v>1.4564068692206076</v>
      </c>
      <c r="Z17">
        <f t="shared" si="9"/>
        <v>0.78405017921146958</v>
      </c>
      <c r="AA17">
        <f t="shared" si="5"/>
        <v>1.0286738351254481</v>
      </c>
      <c r="AB17">
        <f t="shared" si="5"/>
        <v>0.89068100358422941</v>
      </c>
      <c r="AC17">
        <f t="shared" si="5"/>
        <v>1.9005376344086022</v>
      </c>
      <c r="AE17">
        <f t="shared" si="10"/>
        <v>0.7591324200913242</v>
      </c>
      <c r="AF17">
        <f t="shared" si="10"/>
        <v>1.5662100456621006</v>
      </c>
    </row>
    <row r="18" spans="1:32" x14ac:dyDescent="0.25">
      <c r="A18">
        <f t="shared" si="1"/>
        <v>1.0693999083829593</v>
      </c>
      <c r="B18">
        <f t="shared" si="1"/>
        <v>0.91067338524965646</v>
      </c>
      <c r="C18">
        <f t="shared" si="1"/>
        <v>1.5119102153000459</v>
      </c>
      <c r="D18">
        <f t="shared" si="1"/>
        <v>1.2120934493815849</v>
      </c>
      <c r="E18">
        <v>0.54171240395170128</v>
      </c>
      <c r="G18">
        <f t="shared" si="2"/>
        <v>0.94127332601536762</v>
      </c>
      <c r="H18">
        <f t="shared" si="2"/>
        <v>0.54171240395170128</v>
      </c>
      <c r="J18">
        <f t="shared" si="3"/>
        <v>0.87942936033133934</v>
      </c>
      <c r="K18">
        <f t="shared" si="3"/>
        <v>0.78923147722043285</v>
      </c>
      <c r="L18">
        <f t="shared" si="3"/>
        <v>1.0404970087436725</v>
      </c>
      <c r="M18">
        <f t="shared" si="3"/>
        <v>0.95352047860101263</v>
      </c>
      <c r="O18">
        <f t="shared" si="6"/>
        <v>0.99032648125755751</v>
      </c>
      <c r="P18">
        <f t="shared" si="6"/>
        <v>1.5659008464328903</v>
      </c>
      <c r="R18">
        <f t="shared" si="7"/>
        <v>0.85549903100775182</v>
      </c>
      <c r="S18">
        <f t="shared" si="7"/>
        <v>0.92078488372093015</v>
      </c>
      <c r="T18">
        <f t="shared" si="7"/>
        <v>0.94282945736434098</v>
      </c>
      <c r="U18">
        <f t="shared" si="7"/>
        <v>0.88178294573643401</v>
      </c>
      <c r="W18">
        <f t="shared" si="8"/>
        <v>1.1605019815059445</v>
      </c>
      <c r="X18">
        <f t="shared" si="8"/>
        <v>1.285336856010568</v>
      </c>
      <c r="Z18">
        <f t="shared" si="9"/>
        <v>1.4928315412186381</v>
      </c>
      <c r="AA18">
        <f t="shared" si="5"/>
        <v>1.1164874551971329</v>
      </c>
      <c r="AB18">
        <f t="shared" si="5"/>
        <v>0.86559139784946237</v>
      </c>
      <c r="AC18">
        <f t="shared" si="5"/>
        <v>0.72759856630824382</v>
      </c>
      <c r="AE18">
        <f t="shared" si="10"/>
        <v>1.3984018264840183</v>
      </c>
      <c r="AF18">
        <f t="shared" si="10"/>
        <v>1.2945205479452058</v>
      </c>
    </row>
    <row r="19" spans="1:32" x14ac:dyDescent="0.25">
      <c r="A19">
        <f t="shared" si="1"/>
        <v>0.91067338524965646</v>
      </c>
      <c r="B19">
        <f t="shared" si="1"/>
        <v>0.83531836921667435</v>
      </c>
      <c r="C19">
        <f t="shared" si="1"/>
        <v>1.0309207512597343</v>
      </c>
      <c r="D19">
        <f t="shared" si="1"/>
        <v>1.1399450297755385</v>
      </c>
      <c r="E19">
        <v>2.6624588364434683</v>
      </c>
      <c r="G19">
        <f t="shared" si="2"/>
        <v>1.4023051591657516</v>
      </c>
      <c r="H19">
        <f t="shared" si="2"/>
        <v>2.6624588364434683</v>
      </c>
      <c r="J19">
        <f t="shared" si="3"/>
        <v>0.8987574781408193</v>
      </c>
      <c r="K19">
        <f t="shared" si="3"/>
        <v>0.76346065347445946</v>
      </c>
      <c r="L19">
        <f t="shared" si="3"/>
        <v>1.1081454210768524</v>
      </c>
      <c r="M19">
        <f t="shared" si="3"/>
        <v>1.1178094799815925</v>
      </c>
      <c r="O19">
        <f t="shared" si="6"/>
        <v>0.9395405078597342</v>
      </c>
      <c r="P19">
        <f t="shared" si="6"/>
        <v>1.2442563482466749</v>
      </c>
      <c r="R19">
        <f t="shared" si="7"/>
        <v>1.0725532945736433</v>
      </c>
      <c r="S19">
        <f t="shared" si="7"/>
        <v>0.97080910852713165</v>
      </c>
      <c r="T19">
        <f t="shared" si="7"/>
        <v>1.7355862403100772</v>
      </c>
      <c r="U19">
        <f t="shared" si="7"/>
        <v>1.4498546511627908</v>
      </c>
      <c r="W19">
        <f t="shared" si="8"/>
        <v>0.6981505944517834</v>
      </c>
      <c r="X19">
        <f t="shared" si="8"/>
        <v>1.1605019815059445</v>
      </c>
      <c r="Z19">
        <f t="shared" si="9"/>
        <v>0.9408602150537636</v>
      </c>
      <c r="AA19">
        <f t="shared" si="5"/>
        <v>1.2105734767025091</v>
      </c>
      <c r="AB19">
        <f t="shared" si="5"/>
        <v>1.3611111111111112</v>
      </c>
      <c r="AC19">
        <f t="shared" si="5"/>
        <v>1.1729390681003586</v>
      </c>
      <c r="AE19">
        <f t="shared" si="10"/>
        <v>1.1506849315068493</v>
      </c>
      <c r="AF19">
        <f t="shared" si="10"/>
        <v>1.0068493150684932</v>
      </c>
    </row>
    <row r="20" spans="1:32" x14ac:dyDescent="0.25">
      <c r="A20">
        <f t="shared" si="1"/>
        <v>1.1880439761795696</v>
      </c>
      <c r="B20">
        <f t="shared" si="1"/>
        <v>0.50664223545579479</v>
      </c>
      <c r="C20">
        <f t="shared" si="1"/>
        <v>1.4541914796152087</v>
      </c>
      <c r="D20">
        <f t="shared" si="1"/>
        <v>1.273018781493358</v>
      </c>
      <c r="E20">
        <v>0.81064763995609201</v>
      </c>
      <c r="G20">
        <f t="shared" si="2"/>
        <v>1.0104281009879252</v>
      </c>
      <c r="H20">
        <f t="shared" si="2"/>
        <v>0.81064763995609201</v>
      </c>
      <c r="J20">
        <f t="shared" si="3"/>
        <v>0.72158306488725288</v>
      </c>
      <c r="K20">
        <f t="shared" si="3"/>
        <v>1.372296364473079</v>
      </c>
      <c r="L20">
        <f t="shared" si="3"/>
        <v>0.84721583064887263</v>
      </c>
      <c r="M20">
        <f t="shared" si="3"/>
        <v>1.066267832489646</v>
      </c>
      <c r="O20">
        <f t="shared" si="6"/>
        <v>0.81257557436517536</v>
      </c>
      <c r="P20">
        <f t="shared" si="6"/>
        <v>1.3458282950423219</v>
      </c>
      <c r="R20">
        <f t="shared" si="7"/>
        <v>1.0250726744186045</v>
      </c>
      <c r="S20">
        <f t="shared" si="7"/>
        <v>0.91061046511627897</v>
      </c>
      <c r="T20">
        <f t="shared" si="7"/>
        <v>1.1022286821705425</v>
      </c>
      <c r="U20">
        <f t="shared" si="7"/>
        <v>1.535489341085271</v>
      </c>
      <c r="W20">
        <f t="shared" si="8"/>
        <v>0.85072655217965665</v>
      </c>
      <c r="X20">
        <f t="shared" si="8"/>
        <v>1.3870541611624836</v>
      </c>
      <c r="Z20">
        <f t="shared" si="9"/>
        <v>0.89068100358422941</v>
      </c>
      <c r="AA20">
        <f t="shared" si="5"/>
        <v>1.1792114695340503</v>
      </c>
      <c r="AB20">
        <f t="shared" si="5"/>
        <v>1.4238351254480288</v>
      </c>
      <c r="AC20">
        <f t="shared" si="5"/>
        <v>0.63351254480286745</v>
      </c>
      <c r="AE20">
        <f t="shared" si="10"/>
        <v>0.82305936073059371</v>
      </c>
      <c r="AF20">
        <f t="shared" si="10"/>
        <v>1.2385844748858448</v>
      </c>
    </row>
    <row r="21" spans="1:32" x14ac:dyDescent="0.25">
      <c r="R21">
        <f t="shared" si="7"/>
        <v>0</v>
      </c>
      <c r="S21">
        <f t="shared" si="7"/>
        <v>0</v>
      </c>
      <c r="T21">
        <f t="shared" si="7"/>
        <v>0</v>
      </c>
      <c r="U21">
        <f t="shared" si="7"/>
        <v>0</v>
      </c>
    </row>
    <row r="22" spans="1:32" x14ac:dyDescent="0.25">
      <c r="A22">
        <f>AVERAGE(A14:A20)</f>
        <v>1.0000000000000002</v>
      </c>
      <c r="B22">
        <f>AVERAGE(B14:B20)</f>
        <v>0.99221255153458543</v>
      </c>
      <c r="C22">
        <f>AVERAGE(C14:C20)</f>
        <v>0.92441594136509397</v>
      </c>
      <c r="D22">
        <f>AVERAGE(D14:D20)</f>
        <v>1.1779661016949152</v>
      </c>
      <c r="E22">
        <f>AVERAGE(E14:E20)</f>
        <v>1.4582875960482984</v>
      </c>
      <c r="G22">
        <f>AVERAGE(G14:G20)</f>
        <v>1</v>
      </c>
      <c r="H22">
        <f>AVERAGE(H14:H20)</f>
        <v>1.4582875960482984</v>
      </c>
      <c r="J22">
        <f>AVERAGE(J14:J20)</f>
        <v>1.0000000000000002</v>
      </c>
      <c r="K22">
        <f>AVERAGE(K14:K20)</f>
        <v>1.0317533364012887</v>
      </c>
      <c r="L22">
        <f>AVERAGE(L14:L20)</f>
        <v>1.0717901518637831</v>
      </c>
      <c r="M22">
        <f>AVERAGE(M14:M20)</f>
        <v>1.0754716981132078</v>
      </c>
      <c r="O22">
        <f t="shared" ref="O22" si="11">AVERAGE(O14:O21)</f>
        <v>1.0000000000000002</v>
      </c>
      <c r="P22">
        <f>AVERAGE(P14:P21)</f>
        <v>1.4099153567110039</v>
      </c>
      <c r="R22">
        <f>AVERAGE(R14:R20)</f>
        <v>1</v>
      </c>
      <c r="S22">
        <f>AVERAGE(S14:S20)</f>
        <v>1.0612887596899223</v>
      </c>
      <c r="T22">
        <f>AVERAGE(T14:T20)</f>
        <v>1.3401162790697676</v>
      </c>
      <c r="U22">
        <f>AVERAGE(U14:U20)</f>
        <v>1.0743701550387597</v>
      </c>
      <c r="W22">
        <f>AVERAGE(W14:W20)</f>
        <v>1</v>
      </c>
      <c r="X22">
        <f>AVERAGE(X14:X20)</f>
        <v>1.4960369881109643</v>
      </c>
      <c r="Z22">
        <f>AVERAGE(Z14:Z20)</f>
        <v>1.0000000000000002</v>
      </c>
      <c r="AA22">
        <f t="shared" ref="AA22" si="12">AVERAGE(AA14:AA20)</f>
        <v>1.1012544802867386</v>
      </c>
      <c r="AB22">
        <f>AVERAGE(AB14:AB20)</f>
        <v>1.1845878136200718</v>
      </c>
      <c r="AC22">
        <f>AVERAGE(AC14:AC20)</f>
        <v>1.2670250896057349</v>
      </c>
      <c r="AE22">
        <f t="shared" ref="AE22:AF22" si="13">AVERAGE(AE14:AE21)</f>
        <v>1</v>
      </c>
      <c r="AF22">
        <f t="shared" si="13"/>
        <v>1.3299086757990872</v>
      </c>
    </row>
    <row r="25" spans="1:32" x14ac:dyDescent="0.25">
      <c r="C25" t="s">
        <v>19</v>
      </c>
      <c r="J25" t="s">
        <v>19</v>
      </c>
      <c r="R25" t="s">
        <v>19</v>
      </c>
      <c r="Z25" t="s">
        <v>19</v>
      </c>
    </row>
    <row r="26" spans="1:32" x14ac:dyDescent="0.25">
      <c r="C26" t="s">
        <v>20</v>
      </c>
      <c r="D26" t="s">
        <v>21</v>
      </c>
      <c r="E26" t="s">
        <v>22</v>
      </c>
      <c r="F26" t="s">
        <v>23</v>
      </c>
      <c r="G26" t="s">
        <v>24</v>
      </c>
      <c r="J26" t="s">
        <v>20</v>
      </c>
      <c r="K26" t="s">
        <v>21</v>
      </c>
      <c r="L26" t="s">
        <v>22</v>
      </c>
      <c r="M26" t="s">
        <v>23</v>
      </c>
      <c r="N26" t="s">
        <v>24</v>
      </c>
      <c r="R26" t="s">
        <v>20</v>
      </c>
      <c r="S26" t="s">
        <v>21</v>
      </c>
      <c r="T26" t="s">
        <v>22</v>
      </c>
      <c r="U26" t="s">
        <v>23</v>
      </c>
      <c r="V26" t="s">
        <v>24</v>
      </c>
      <c r="Z26" t="s">
        <v>20</v>
      </c>
      <c r="AA26" t="s">
        <v>21</v>
      </c>
      <c r="AB26" t="s">
        <v>22</v>
      </c>
      <c r="AC26" t="s">
        <v>23</v>
      </c>
      <c r="AD26" t="s">
        <v>24</v>
      </c>
    </row>
    <row r="27" spans="1:32" x14ac:dyDescent="0.25">
      <c r="C27" t="s">
        <v>206</v>
      </c>
      <c r="D27">
        <v>0.47739999999999999</v>
      </c>
      <c r="E27">
        <v>0.22270000000000001</v>
      </c>
      <c r="F27" t="s">
        <v>34</v>
      </c>
      <c r="G27" t="s">
        <v>42</v>
      </c>
      <c r="J27" t="s">
        <v>206</v>
      </c>
      <c r="K27">
        <v>0.4748</v>
      </c>
      <c r="L27">
        <v>0.22600000000000001</v>
      </c>
      <c r="M27" t="s">
        <v>34</v>
      </c>
      <c r="N27" t="s">
        <v>42</v>
      </c>
      <c r="R27" t="s">
        <v>206</v>
      </c>
      <c r="S27">
        <v>0.27579999999999999</v>
      </c>
      <c r="T27">
        <v>0.63739999999999997</v>
      </c>
      <c r="U27" t="s">
        <v>34</v>
      </c>
      <c r="V27" t="s">
        <v>42</v>
      </c>
      <c r="Z27" t="s">
        <v>206</v>
      </c>
      <c r="AA27">
        <v>0.26600000000000001</v>
      </c>
      <c r="AB27">
        <v>0.67030000000000001</v>
      </c>
      <c r="AC27" t="s">
        <v>34</v>
      </c>
      <c r="AD27" t="s">
        <v>42</v>
      </c>
    </row>
    <row r="28" spans="1:32" x14ac:dyDescent="0.25">
      <c r="C28" t="s">
        <v>207</v>
      </c>
      <c r="D28">
        <v>3.5129999999999999</v>
      </c>
      <c r="E28">
        <v>0.17269999999999999</v>
      </c>
      <c r="F28" t="s">
        <v>34</v>
      </c>
      <c r="G28" t="s">
        <v>42</v>
      </c>
      <c r="J28" t="s">
        <v>207</v>
      </c>
      <c r="K28">
        <v>5.2279999999999998</v>
      </c>
      <c r="L28">
        <v>7.3200000000000001E-2</v>
      </c>
      <c r="M28" t="s">
        <v>34</v>
      </c>
      <c r="N28" t="s">
        <v>42</v>
      </c>
      <c r="R28" t="s">
        <v>207</v>
      </c>
      <c r="S28">
        <v>2.1389999999999998</v>
      </c>
      <c r="T28">
        <v>0.34320000000000001</v>
      </c>
      <c r="U28" t="s">
        <v>34</v>
      </c>
      <c r="V28" t="s">
        <v>42</v>
      </c>
      <c r="Z28" t="s">
        <v>207</v>
      </c>
      <c r="AA28">
        <v>0.33500000000000002</v>
      </c>
      <c r="AB28">
        <v>0.8458</v>
      </c>
      <c r="AC28" t="s">
        <v>34</v>
      </c>
      <c r="AD28" t="s">
        <v>42</v>
      </c>
    </row>
    <row r="29" spans="1:32" x14ac:dyDescent="0.25">
      <c r="C29" t="s">
        <v>25</v>
      </c>
      <c r="D29">
        <v>0.96630000000000005</v>
      </c>
      <c r="E29">
        <v>0.34949999999999998</v>
      </c>
      <c r="F29" t="s">
        <v>34</v>
      </c>
      <c r="G29" t="s">
        <v>42</v>
      </c>
      <c r="J29" t="s">
        <v>25</v>
      </c>
      <c r="K29">
        <v>0.9546</v>
      </c>
      <c r="L29">
        <v>0.15690000000000001</v>
      </c>
      <c r="M29" t="s">
        <v>34</v>
      </c>
      <c r="N29" t="s">
        <v>42</v>
      </c>
      <c r="R29" t="s">
        <v>25</v>
      </c>
      <c r="S29">
        <v>0.97170000000000001</v>
      </c>
      <c r="T29">
        <v>0.49299999999999999</v>
      </c>
      <c r="U29" t="s">
        <v>34</v>
      </c>
      <c r="V29" t="s">
        <v>42</v>
      </c>
      <c r="Z29" t="s">
        <v>25</v>
      </c>
      <c r="AA29">
        <v>0.98150000000000004</v>
      </c>
      <c r="AB29">
        <v>0.80640000000000001</v>
      </c>
      <c r="AC29" t="s">
        <v>34</v>
      </c>
      <c r="AD29" t="s">
        <v>42</v>
      </c>
    </row>
    <row r="30" spans="1:32" x14ac:dyDescent="0.25">
      <c r="C30" t="s">
        <v>208</v>
      </c>
      <c r="D30">
        <v>0.1333</v>
      </c>
      <c r="E30">
        <v>0.1</v>
      </c>
      <c r="F30" t="s">
        <v>34</v>
      </c>
      <c r="G30" t="s">
        <v>42</v>
      </c>
      <c r="J30" t="s">
        <v>208</v>
      </c>
      <c r="K30">
        <v>0.1308</v>
      </c>
      <c r="L30">
        <v>0.1</v>
      </c>
      <c r="M30" t="s">
        <v>34</v>
      </c>
      <c r="N30" t="s">
        <v>42</v>
      </c>
      <c r="R30" t="s">
        <v>208</v>
      </c>
      <c r="S30">
        <v>8.3790000000000003E-2</v>
      </c>
      <c r="T30">
        <v>0.1</v>
      </c>
      <c r="U30" t="s">
        <v>34</v>
      </c>
      <c r="V30" t="s">
        <v>42</v>
      </c>
      <c r="Z30" t="s">
        <v>208</v>
      </c>
      <c r="AA30">
        <v>9.1560000000000002E-2</v>
      </c>
      <c r="AB30">
        <v>0.1</v>
      </c>
      <c r="AC30" t="s">
        <v>34</v>
      </c>
      <c r="AD30" t="s">
        <v>42</v>
      </c>
    </row>
    <row r="32" spans="1:32" x14ac:dyDescent="0.25">
      <c r="C32" t="s">
        <v>209</v>
      </c>
      <c r="J32" t="s">
        <v>209</v>
      </c>
      <c r="R32" t="s">
        <v>209</v>
      </c>
      <c r="Z32" t="s">
        <v>209</v>
      </c>
    </row>
    <row r="33" spans="1:32" x14ac:dyDescent="0.25">
      <c r="C33" t="s">
        <v>210</v>
      </c>
      <c r="D33">
        <v>1.4630000000000001</v>
      </c>
      <c r="J33" t="s">
        <v>210</v>
      </c>
      <c r="K33">
        <v>4.4829999999999997</v>
      </c>
      <c r="R33" t="s">
        <v>210</v>
      </c>
      <c r="S33">
        <v>4.577</v>
      </c>
      <c r="Z33" t="s">
        <v>210</v>
      </c>
      <c r="AA33">
        <v>1.151</v>
      </c>
    </row>
    <row r="34" spans="1:32" x14ac:dyDescent="0.25">
      <c r="C34" t="s">
        <v>22</v>
      </c>
      <c r="D34">
        <v>0.23810000000000001</v>
      </c>
      <c r="J34" t="s">
        <v>22</v>
      </c>
      <c r="K34">
        <v>5.8999999999999999E-3</v>
      </c>
      <c r="R34" t="s">
        <v>22</v>
      </c>
      <c r="S34">
        <v>5.3E-3</v>
      </c>
      <c r="Z34" t="s">
        <v>22</v>
      </c>
      <c r="AA34">
        <v>0.35199999999999998</v>
      </c>
    </row>
    <row r="35" spans="1:32" x14ac:dyDescent="0.25">
      <c r="C35" t="s">
        <v>24</v>
      </c>
      <c r="D35" t="s">
        <v>42</v>
      </c>
      <c r="J35" t="s">
        <v>24</v>
      </c>
      <c r="K35" t="s">
        <v>44</v>
      </c>
      <c r="R35" t="s">
        <v>24</v>
      </c>
      <c r="S35" t="s">
        <v>44</v>
      </c>
      <c r="Z35" t="s">
        <v>24</v>
      </c>
      <c r="AA35" t="s">
        <v>42</v>
      </c>
    </row>
    <row r="36" spans="1:32" x14ac:dyDescent="0.25">
      <c r="C36" t="s">
        <v>211</v>
      </c>
      <c r="D36" t="s">
        <v>26</v>
      </c>
      <c r="J36" t="s">
        <v>211</v>
      </c>
      <c r="K36" t="s">
        <v>34</v>
      </c>
      <c r="R36" t="s">
        <v>211</v>
      </c>
      <c r="S36" t="s">
        <v>34</v>
      </c>
      <c r="Z36" t="s">
        <v>211</v>
      </c>
      <c r="AA36" t="s">
        <v>26</v>
      </c>
    </row>
    <row r="37" spans="1:32" x14ac:dyDescent="0.25">
      <c r="C37" t="s">
        <v>212</v>
      </c>
      <c r="D37">
        <v>0.16320000000000001</v>
      </c>
      <c r="J37" t="s">
        <v>212</v>
      </c>
      <c r="K37">
        <v>0.37409999999999999</v>
      </c>
      <c r="R37" t="s">
        <v>212</v>
      </c>
      <c r="S37">
        <v>0.379</v>
      </c>
      <c r="Z37" t="s">
        <v>212</v>
      </c>
      <c r="AA37">
        <v>0.13300000000000001</v>
      </c>
    </row>
    <row r="40" spans="1:32" x14ac:dyDescent="0.25">
      <c r="A40" t="s">
        <v>172</v>
      </c>
      <c r="B40" t="s">
        <v>173</v>
      </c>
      <c r="C40" t="s">
        <v>174</v>
      </c>
      <c r="D40" t="s">
        <v>168</v>
      </c>
      <c r="E40" t="s">
        <v>175</v>
      </c>
      <c r="F40" t="s">
        <v>176</v>
      </c>
      <c r="H40" t="s">
        <v>172</v>
      </c>
      <c r="I40" t="s">
        <v>173</v>
      </c>
      <c r="J40" t="s">
        <v>174</v>
      </c>
      <c r="K40" t="s">
        <v>168</v>
      </c>
      <c r="L40" t="s">
        <v>175</v>
      </c>
      <c r="M40" t="s">
        <v>176</v>
      </c>
      <c r="N40" t="s">
        <v>213</v>
      </c>
      <c r="Q40" t="s">
        <v>172</v>
      </c>
      <c r="R40" t="s">
        <v>173</v>
      </c>
      <c r="S40" t="s">
        <v>174</v>
      </c>
      <c r="T40" t="s">
        <v>168</v>
      </c>
      <c r="U40" t="s">
        <v>175</v>
      </c>
      <c r="V40" t="s">
        <v>176</v>
      </c>
      <c r="Z40" t="s">
        <v>172</v>
      </c>
      <c r="AA40" t="s">
        <v>173</v>
      </c>
      <c r="AB40" t="s">
        <v>174</v>
      </c>
      <c r="AC40" t="s">
        <v>168</v>
      </c>
      <c r="AD40" t="s">
        <v>175</v>
      </c>
      <c r="AE40" t="s">
        <v>176</v>
      </c>
      <c r="AF40" t="s">
        <v>213</v>
      </c>
    </row>
    <row r="41" spans="1:32" x14ac:dyDescent="0.25">
      <c r="A41" t="s">
        <v>214</v>
      </c>
      <c r="B41">
        <v>7.7879999999999998E-3</v>
      </c>
      <c r="C41" t="s">
        <v>235</v>
      </c>
      <c r="D41" t="s">
        <v>26</v>
      </c>
      <c r="E41" t="s">
        <v>42</v>
      </c>
      <c r="F41" t="s">
        <v>236</v>
      </c>
      <c r="H41" t="s">
        <v>214</v>
      </c>
      <c r="I41">
        <v>-3.175E-2</v>
      </c>
      <c r="J41" t="s">
        <v>216</v>
      </c>
      <c r="K41" t="s">
        <v>26</v>
      </c>
      <c r="L41" t="s">
        <v>42</v>
      </c>
      <c r="M41">
        <v>0.99539999999999995</v>
      </c>
      <c r="N41" t="s">
        <v>217</v>
      </c>
      <c r="O41" t="s">
        <v>99</v>
      </c>
      <c r="Q41" t="s">
        <v>214</v>
      </c>
      <c r="R41">
        <v>-6.1289999999999997E-2</v>
      </c>
      <c r="S41" t="s">
        <v>215</v>
      </c>
      <c r="T41" t="s">
        <v>26</v>
      </c>
      <c r="U41" t="s">
        <v>42</v>
      </c>
      <c r="V41">
        <v>0.97789999999999999</v>
      </c>
      <c r="X41" t="s">
        <v>99</v>
      </c>
      <c r="Z41" t="s">
        <v>214</v>
      </c>
      <c r="AA41">
        <v>-0.1013</v>
      </c>
      <c r="AB41" t="s">
        <v>224</v>
      </c>
      <c r="AC41" t="s">
        <v>26</v>
      </c>
      <c r="AD41" t="s">
        <v>42</v>
      </c>
      <c r="AE41">
        <v>0.93789999999999996</v>
      </c>
      <c r="AF41" t="s">
        <v>217</v>
      </c>
    </row>
    <row r="42" spans="1:32" x14ac:dyDescent="0.25">
      <c r="A42" t="s">
        <v>218</v>
      </c>
      <c r="B42">
        <v>7.5579999999999994E-2</v>
      </c>
      <c r="C42" t="s">
        <v>237</v>
      </c>
      <c r="D42" t="s">
        <v>26</v>
      </c>
      <c r="E42" t="s">
        <v>42</v>
      </c>
      <c r="F42">
        <v>0.99450000000000005</v>
      </c>
      <c r="H42" t="s">
        <v>218</v>
      </c>
      <c r="I42">
        <v>-7.1790000000000007E-2</v>
      </c>
      <c r="J42" t="s">
        <v>220</v>
      </c>
      <c r="K42" t="s">
        <v>26</v>
      </c>
      <c r="L42" t="s">
        <v>42</v>
      </c>
      <c r="M42">
        <v>0.91490000000000005</v>
      </c>
      <c r="N42" t="s">
        <v>221</v>
      </c>
      <c r="O42" t="s">
        <v>100</v>
      </c>
      <c r="Q42" t="s">
        <v>218</v>
      </c>
      <c r="R42">
        <v>-0.34010000000000001</v>
      </c>
      <c r="S42" t="s">
        <v>219</v>
      </c>
      <c r="T42" t="s">
        <v>26</v>
      </c>
      <c r="U42" t="s">
        <v>42</v>
      </c>
      <c r="V42">
        <v>7.1999999999999995E-2</v>
      </c>
      <c r="X42" t="s">
        <v>100</v>
      </c>
      <c r="Z42" t="s">
        <v>218</v>
      </c>
      <c r="AA42">
        <v>-0.18459999999999999</v>
      </c>
      <c r="AB42" t="s">
        <v>230</v>
      </c>
      <c r="AC42" t="s">
        <v>26</v>
      </c>
      <c r="AD42" t="s">
        <v>42</v>
      </c>
      <c r="AE42">
        <v>0.6663</v>
      </c>
      <c r="AF42" t="s">
        <v>221</v>
      </c>
    </row>
    <row r="43" spans="1:32" x14ac:dyDescent="0.25">
      <c r="A43" t="s">
        <v>222</v>
      </c>
      <c r="B43">
        <v>-0.17799999999999999</v>
      </c>
      <c r="C43" t="s">
        <v>238</v>
      </c>
      <c r="D43" t="s">
        <v>26</v>
      </c>
      <c r="E43" t="s">
        <v>42</v>
      </c>
      <c r="F43">
        <v>0.88880000000000003</v>
      </c>
      <c r="H43" t="s">
        <v>222</v>
      </c>
      <c r="I43">
        <v>-7.5469999999999995E-2</v>
      </c>
      <c r="J43" t="s">
        <v>225</v>
      </c>
      <c r="K43" t="s">
        <v>26</v>
      </c>
      <c r="L43" t="s">
        <v>42</v>
      </c>
      <c r="M43">
        <v>0.90059999999999996</v>
      </c>
      <c r="N43" t="s">
        <v>226</v>
      </c>
      <c r="O43" t="s">
        <v>101</v>
      </c>
      <c r="Q43" t="s">
        <v>222</v>
      </c>
      <c r="R43">
        <v>-7.4370000000000006E-2</v>
      </c>
      <c r="S43" t="s">
        <v>223</v>
      </c>
      <c r="T43" t="s">
        <v>26</v>
      </c>
      <c r="U43" t="s">
        <v>42</v>
      </c>
      <c r="V43">
        <v>0.95650000000000002</v>
      </c>
      <c r="X43" t="s">
        <v>101</v>
      </c>
      <c r="Z43" t="s">
        <v>222</v>
      </c>
      <c r="AA43">
        <v>-0.26700000000000002</v>
      </c>
      <c r="AB43" t="s">
        <v>233</v>
      </c>
      <c r="AC43" t="s">
        <v>26</v>
      </c>
      <c r="AD43" t="s">
        <v>42</v>
      </c>
      <c r="AE43">
        <v>0.35870000000000002</v>
      </c>
      <c r="AF43" t="s">
        <v>226</v>
      </c>
    </row>
    <row r="44" spans="1:32" x14ac:dyDescent="0.25">
      <c r="A44" t="s">
        <v>227</v>
      </c>
      <c r="B44">
        <v>-0.45829999999999999</v>
      </c>
      <c r="C44" t="s">
        <v>239</v>
      </c>
      <c r="D44" t="s">
        <v>26</v>
      </c>
      <c r="E44" t="s">
        <v>42</v>
      </c>
      <c r="F44">
        <v>0.23039999999999999</v>
      </c>
      <c r="H44" t="s">
        <v>227</v>
      </c>
      <c r="I44">
        <v>-0.40989999999999999</v>
      </c>
      <c r="J44" t="s">
        <v>231</v>
      </c>
      <c r="K44" t="s">
        <v>34</v>
      </c>
      <c r="L44" t="s">
        <v>44</v>
      </c>
      <c r="M44">
        <v>3.2000000000000002E-3</v>
      </c>
      <c r="N44" t="s">
        <v>232</v>
      </c>
      <c r="O44" t="s">
        <v>229</v>
      </c>
      <c r="Q44" t="s">
        <v>227</v>
      </c>
      <c r="R44">
        <v>-0.496</v>
      </c>
      <c r="S44" t="s">
        <v>228</v>
      </c>
      <c r="T44" t="s">
        <v>34</v>
      </c>
      <c r="U44" t="s">
        <v>44</v>
      </c>
      <c r="V44">
        <v>5.1000000000000004E-3</v>
      </c>
      <c r="X44" t="s">
        <v>229</v>
      </c>
      <c r="Z44" t="s">
        <v>227</v>
      </c>
      <c r="AA44">
        <v>-0.32990000000000003</v>
      </c>
      <c r="AB44" t="s">
        <v>234</v>
      </c>
      <c r="AC44" t="s">
        <v>26</v>
      </c>
      <c r="AD44" t="s">
        <v>42</v>
      </c>
      <c r="AE44">
        <v>0.19450000000000001</v>
      </c>
      <c r="AF44" t="s">
        <v>232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protein expression level</vt:lpstr>
      <vt:lpstr>protein colocalisation level</vt:lpstr>
      <vt:lpstr>drug colocalisation level</vt:lpstr>
      <vt:lpstr>colocalisation AC iABC</vt:lpstr>
      <vt:lpstr>Resasurin</vt:lpstr>
      <vt:lpstr>siABCC colocalisation level</vt:lpstr>
      <vt:lpstr>siABCC lysosomal accumulation</vt:lpstr>
      <vt:lpstr>siABCC cells accumulation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</dc:creator>
  <cp:lastModifiedBy>Karolina</cp:lastModifiedBy>
  <dcterms:created xsi:type="dcterms:W3CDTF">2015-06-05T18:19:34Z</dcterms:created>
  <dcterms:modified xsi:type="dcterms:W3CDTF">2023-06-17T09:54:41Z</dcterms:modified>
</cp:coreProperties>
</file>